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tables/table1.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Indigo-Centre\1.3 PACE\2025\Guidance\PACE Guidance 2025\"/>
    </mc:Choice>
  </mc:AlternateContent>
  <xr:revisionPtr revIDLastSave="0" documentId="13_ncr:1_{FD6DA89D-79C1-4B2D-8B7A-BA20DDE74F16}" xr6:coauthVersionLast="47" xr6:coauthVersionMax="47" xr10:uidLastSave="{00000000-0000-0000-0000-000000000000}"/>
  <bookViews>
    <workbookView xWindow="-120" yWindow="-120" windowWidth="29040" windowHeight="15720" xr2:uid="{88CB4426-4CAC-41C7-9048-8DB748EAB52C}"/>
  </bookViews>
  <sheets>
    <sheet name="1. Introduction " sheetId="12" r:id="rId1"/>
    <sheet name="2. Planning  Q1" sheetId="6" r:id="rId2"/>
    <sheet name="3. Planning  Q2" sheetId="8" r:id="rId3"/>
    <sheet name="4. Planning  Q3" sheetId="9" r:id="rId4"/>
    <sheet name="5. Individual Objectives" sheetId="5" r:id="rId5"/>
    <sheet name="6.Team Canvas  Objectives" sheetId="4" r:id="rId6"/>
    <sheet name="7.Feedback " sheetId="11" r:id="rId7"/>
    <sheet name="8.CARES values" sheetId="13" r:id="rId8"/>
    <sheet name="9.Compliance Summary" sheetId="1" r:id="rId9"/>
    <sheet name="10. PACE Window Monthly View"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c r="F34" i="1"/>
  <c r="G34" i="1" s="1"/>
  <c r="F35" i="1"/>
  <c r="G35" i="1" s="1"/>
  <c r="F36" i="1"/>
  <c r="G36" i="1" s="1"/>
  <c r="F37" i="1"/>
  <c r="G37" i="1" s="1"/>
  <c r="F38" i="1"/>
  <c r="G38" i="1" s="1"/>
  <c r="F39" i="1"/>
  <c r="G39" i="1" s="1"/>
  <c r="F40" i="1"/>
  <c r="G40" i="1" s="1"/>
  <c r="F41" i="1"/>
  <c r="G41" i="1" s="1"/>
  <c r="G32" i="1"/>
  <c r="G33" i="1"/>
  <c r="C6" i="9"/>
  <c r="C7" i="9" s="1"/>
  <c r="C8" i="9" s="1"/>
  <c r="C9" i="9" s="1"/>
  <c r="C10" i="9" s="1"/>
  <c r="C11" i="9" s="1"/>
  <c r="C12" i="9" s="1"/>
  <c r="C13" i="9" s="1"/>
  <c r="C14" i="9" s="1"/>
  <c r="C15" i="9" s="1"/>
  <c r="C16" i="9" s="1"/>
  <c r="C17" i="9" s="1"/>
  <c r="C6" i="8"/>
  <c r="C7" i="8" s="1"/>
  <c r="C8" i="8" s="1"/>
  <c r="C9" i="8" s="1"/>
  <c r="C10" i="8" s="1"/>
  <c r="C11" i="8" s="1"/>
  <c r="C12" i="8" s="1"/>
  <c r="C13" i="8" s="1"/>
  <c r="C14" i="8" s="1"/>
  <c r="C15" i="8" s="1"/>
  <c r="C16" i="8" s="1"/>
  <c r="C17" i="8" s="1"/>
  <c r="C6" i="6"/>
  <c r="C7" i="6" s="1"/>
  <c r="C8" i="6" s="1"/>
  <c r="C9" i="6" s="1"/>
  <c r="C10" i="6" s="1"/>
  <c r="C11" i="6" s="1"/>
  <c r="C12" i="6" s="1"/>
  <c r="C13" i="6" s="1"/>
  <c r="C14" i="6" s="1"/>
  <c r="C15" i="6" s="1"/>
  <c r="C16" i="6" s="1"/>
  <c r="C17" i="6" s="1"/>
  <c r="F28" i="1"/>
  <c r="G28" i="1" s="1"/>
  <c r="F29" i="1"/>
  <c r="G29" i="1" s="1"/>
  <c r="F30" i="1"/>
  <c r="G30" i="1" s="1"/>
  <c r="F22" i="1"/>
  <c r="G22" i="1" s="1"/>
  <c r="F23" i="1"/>
  <c r="G23" i="1" s="1"/>
  <c r="F24" i="1"/>
  <c r="G24" i="1" s="1"/>
  <c r="F25" i="1"/>
  <c r="G25" i="1" s="1"/>
  <c r="F26" i="1"/>
  <c r="G26" i="1" s="1"/>
  <c r="F27" i="1"/>
  <c r="G27" i="1" s="1"/>
  <c r="F31" i="1"/>
  <c r="G31" i="1" s="1"/>
  <c r="F12" i="1"/>
  <c r="G12" i="1" s="1"/>
  <c r="F13" i="1"/>
  <c r="G13" i="1" s="1"/>
  <c r="F14" i="1"/>
  <c r="G14" i="1" s="1"/>
  <c r="F15" i="1"/>
  <c r="G15" i="1" s="1"/>
  <c r="F16" i="1"/>
  <c r="G16" i="1" s="1"/>
  <c r="F17" i="1"/>
  <c r="G17" i="1" s="1"/>
  <c r="F18" i="1"/>
  <c r="G18" i="1" s="1"/>
  <c r="F19" i="1"/>
  <c r="G19" i="1" s="1"/>
  <c r="F20" i="1"/>
  <c r="G20" i="1" s="1"/>
  <c r="F21" i="1"/>
  <c r="G21" i="1" s="1"/>
  <c r="F42" i="1"/>
  <c r="G42" i="1" s="1"/>
  <c r="K23" i="2" l="1"/>
  <c r="H23" i="2"/>
  <c r="C23" i="2"/>
  <c r="J23" i="2"/>
  <c r="I23" i="2"/>
  <c r="G23" i="2"/>
  <c r="F23" i="2"/>
  <c r="E23" i="2"/>
  <c r="D23" i="2"/>
  <c r="J22" i="2"/>
  <c r="I22" i="2"/>
  <c r="F22" i="2"/>
  <c r="E22" i="2"/>
  <c r="D22" i="2"/>
  <c r="C22" i="2"/>
  <c r="K22" i="2"/>
  <c r="H22" i="2"/>
  <c r="G22" i="2"/>
  <c r="C8" i="1"/>
  <c r="D8" i="1" s="1"/>
  <c r="C7" i="1"/>
  <c r="D7" i="1" s="1"/>
  <c r="C6" i="1"/>
  <c r="D6" i="1" l="1"/>
  <c r="D9" i="1" s="1"/>
  <c r="C9" i="1"/>
</calcChain>
</file>

<file path=xl/sharedStrings.xml><?xml version="1.0" encoding="utf-8"?>
<sst xmlns="http://schemas.openxmlformats.org/spreadsheetml/2006/main" count="352" uniqueCount="132">
  <si>
    <t>Team PACE Tracker 2025-26</t>
  </si>
  <si>
    <t>Employee Name</t>
  </si>
  <si>
    <t>Date of PACE</t>
  </si>
  <si>
    <t>Comments</t>
  </si>
  <si>
    <t>Yes</t>
  </si>
  <si>
    <t>Count</t>
  </si>
  <si>
    <t>% of Team</t>
  </si>
  <si>
    <t>Target PACE completion rate</t>
  </si>
  <si>
    <t>Employee 2</t>
  </si>
  <si>
    <t>Employee 3</t>
  </si>
  <si>
    <t>Employee 4</t>
  </si>
  <si>
    <t>Employee 5</t>
  </si>
  <si>
    <t>Employee 6</t>
  </si>
  <si>
    <t>Employee 7</t>
  </si>
  <si>
    <t>Employee 8</t>
  </si>
  <si>
    <t>Employee 9</t>
  </si>
  <si>
    <t>Employee 10</t>
  </si>
  <si>
    <t>PACE window 2025/26 closed</t>
  </si>
  <si>
    <t>Actual Date</t>
  </si>
  <si>
    <t xml:space="preserve">Total </t>
  </si>
  <si>
    <t>Rescheduled to</t>
  </si>
  <si>
    <t>Objective</t>
  </si>
  <si>
    <t>Latest updates</t>
  </si>
  <si>
    <t>Insert objectives here</t>
  </si>
  <si>
    <t>Insert comments here</t>
  </si>
  <si>
    <t>[type and press enter insert more rows]</t>
  </si>
  <si>
    <t>Month</t>
  </si>
  <si>
    <t>Employee 11</t>
  </si>
  <si>
    <t>Employee 12</t>
  </si>
  <si>
    <t>Employee 13</t>
  </si>
  <si>
    <t>Employee 14</t>
  </si>
  <si>
    <t>Employee 15</t>
  </si>
  <si>
    <t>Employee 16</t>
  </si>
  <si>
    <t>Employee 17</t>
  </si>
  <si>
    <t>Employee 18</t>
  </si>
  <si>
    <t>Employee 19</t>
  </si>
  <si>
    <t>Employee 20</t>
  </si>
  <si>
    <t>Monday</t>
  </si>
  <si>
    <t>Thursday</t>
  </si>
  <si>
    <t>Tuesday</t>
  </si>
  <si>
    <t>Wednesday</t>
  </si>
  <si>
    <t>Friday</t>
  </si>
  <si>
    <t>Week Commencing</t>
  </si>
  <si>
    <t>FY Quarter</t>
  </si>
  <si>
    <t>PACE Completion Rate Projections</t>
  </si>
  <si>
    <t>Completed?</t>
  </si>
  <si>
    <t>Full Team Summary</t>
  </si>
  <si>
    <t>Completed</t>
  </si>
  <si>
    <t>Not yet booked</t>
  </si>
  <si>
    <t>Booked upcoming</t>
  </si>
  <si>
    <t>Actual PACE completion rate*</t>
  </si>
  <si>
    <t>Projected PACE completion rate*</t>
  </si>
  <si>
    <t>Please add the names of your team members and scheduled PACE dates. 
To sort the list in chronological order, click on the drop-down arrow for "date of PACE" and sort from oldest to newest.
Once each PACE review  has been completed, you can mark it off as "completed" to update the tracker.
You may also wish to add personal notes in the comments section, for example any follow-up actions agreed.</t>
  </si>
  <si>
    <t>* Projected and actual completion rates on this page are based on information from the "summary" sheet in this workbook, and is therefore dependent on you to update the "completed" column. For business intelligence reporting directly from the PACE SharePoint system, please visit the Our People dashboard on YourInsights.</t>
  </si>
  <si>
    <t>Line Manager</t>
  </si>
  <si>
    <t>Bill Blue</t>
  </si>
  <si>
    <t xml:space="preserve">Calendar  Quarter one 1   April to  June </t>
  </si>
  <si>
    <t>Calendar  Quarter 2 July - September</t>
  </si>
  <si>
    <t xml:space="preserve">Calendar  Quareter 3 October to December </t>
  </si>
  <si>
    <t>Employee1</t>
  </si>
  <si>
    <t>Harry Hill</t>
  </si>
  <si>
    <t>Bob Dylan</t>
  </si>
  <si>
    <t>Bridget Jones</t>
  </si>
  <si>
    <t>Employee 21</t>
  </si>
  <si>
    <t>Employee 22</t>
  </si>
  <si>
    <t>Employee 23</t>
  </si>
  <si>
    <t>Employee 24</t>
  </si>
  <si>
    <t>Employee 25</t>
  </si>
  <si>
    <t>Employee 26</t>
  </si>
  <si>
    <t>Employee 27</t>
  </si>
  <si>
    <t>Employee 28</t>
  </si>
  <si>
    <t>Employee 29</t>
  </si>
  <si>
    <t>Employee 30</t>
  </si>
  <si>
    <t>Theo Rosevelt</t>
  </si>
  <si>
    <t>Dick Van Dyke</t>
  </si>
  <si>
    <t>Mary Poppins</t>
  </si>
  <si>
    <t>Roger Rabbit</t>
  </si>
  <si>
    <t>Bugs Bunny</t>
  </si>
  <si>
    <t>Tweetie Pie</t>
  </si>
  <si>
    <t>Insert name and time
i.e. Alex Spencer 9-11
Insert name and time
i.e. Alex Spencer 11:30 - 12:30
Insert name and time
i.e. Alex Spencer 13:00-15:00                          Insert name and time
i.e. Alex Spencer 15.30 - 17:00</t>
  </si>
  <si>
    <t xml:space="preserve">Feedback </t>
  </si>
  <si>
    <t xml:space="preserve">Please add any feedback resources to assist with recognising the good work our team does. 
Team members may choose to adapt these  for their  their own PACE reviews. </t>
  </si>
  <si>
    <t>Feedback Area</t>
  </si>
  <si>
    <t xml:space="preserve">Communication </t>
  </si>
  <si>
    <t xml:space="preserve">Performance </t>
  </si>
  <si>
    <t xml:space="preserve">Skills and Comptentices </t>
  </si>
  <si>
    <t xml:space="preserve">Professional Development </t>
  </si>
  <si>
    <t>Feedback From Others</t>
  </si>
  <si>
    <t xml:space="preserve">CARES Values </t>
  </si>
  <si>
    <t>Individual  SMART Objectives</t>
  </si>
  <si>
    <t>Team Canvas SMART  Objectives</t>
  </si>
  <si>
    <t>Our Team Canvas</t>
  </si>
  <si>
    <t>What</t>
  </si>
  <si>
    <t>How</t>
  </si>
  <si>
    <t>Who</t>
  </si>
  <si>
    <t>So, What/Review</t>
  </si>
  <si>
    <t>Who's in our Team:</t>
  </si>
  <si>
    <t>Others we work with:</t>
  </si>
  <si>
    <t>Name of Team</t>
  </si>
  <si>
    <t>Our Key Objectives/Deliverables:  SMART</t>
  </si>
  <si>
    <t>What service improvements are required?
What is the team doing to achieve the Trust Perfect Care Goals?
What will we do personally as a team to improve belonging for colleague and service users?</t>
  </si>
  <si>
    <t>How are services Trust wide priorities interpreted in this team?
You will  need to include at least one objective showing your are improving inclusion and belonging?</t>
  </si>
  <si>
    <t xml:space="preserve">What has changed since we last reviewed our team canvas? </t>
  </si>
  <si>
    <t>What data and information will you use to ensure you are meeting your objectives?</t>
  </si>
  <si>
    <t xml:space="preserve">Please add your Team Canvas objectives below for reference and sharing.  If your team are reviewing the team canvas please see information across to assist with the review. </t>
  </si>
  <si>
    <r>
      <t xml:space="preserve">The calendar below may be useful to share with team members for choosing a PACE date during each quarter.
This spreadsheet is </t>
    </r>
    <r>
      <rPr>
        <b/>
        <sz val="14"/>
        <color theme="1"/>
        <rFont val="Aptos Narrow"/>
        <family val="2"/>
        <scheme val="minor"/>
      </rPr>
      <t>not</t>
    </r>
    <r>
      <rPr>
        <sz val="14"/>
        <color theme="1"/>
        <rFont val="Aptos Narrow"/>
        <family val="2"/>
        <scheme val="minor"/>
      </rPr>
      <t xml:space="preserve"> linked to the compliance sheet 8, so you will need copy dates over if you want to use the summary graphs.</t>
    </r>
  </si>
  <si>
    <r>
      <t xml:space="preserve">The calendar can be shared  with team members to book their  PACE date during each quarter.
This spreadsheet is </t>
    </r>
    <r>
      <rPr>
        <b/>
        <sz val="14"/>
        <color theme="1"/>
        <rFont val="Aptos Narrow"/>
        <family val="2"/>
        <scheme val="minor"/>
      </rPr>
      <t>not</t>
    </r>
    <r>
      <rPr>
        <sz val="14"/>
        <color theme="1"/>
        <rFont val="Aptos Narrow"/>
        <family val="2"/>
        <scheme val="minor"/>
      </rPr>
      <t xml:space="preserve"> linked to the compliance sheet 8, so you will need copy dates over if you want to use the summary graphs.</t>
    </r>
  </si>
  <si>
    <t xml:space="preserve">Assess colleagues skills in the role, technical, specialist  any relevant competencies.  Identify where they excel or may need further development. </t>
  </si>
  <si>
    <t>Example of feedback areas to think about</t>
  </si>
  <si>
    <t xml:space="preserve">Give feedback about the individuals performance and how they met their objectives for 2024 or other achievements. </t>
  </si>
  <si>
    <t xml:space="preserve">Behaviours </t>
  </si>
  <si>
    <t xml:space="preserve">Discuss training and development or shadowing experiences which could help them develop in their role. </t>
  </si>
  <si>
    <t>What divisional objectives do you need to achieve and what does it mean for your team?
What clinical objectives do you need to achieve?</t>
  </si>
  <si>
    <t>How do we give permission to challenge?
How do we demonstrate Trust values and personal values?
How will we use the Trust vision and mission and our purpose to inform our work?
How will we embed RJLC Principles?
How are we intentionally anti-racist?</t>
  </si>
  <si>
    <t xml:space="preserve">  Example -  Develop and implement a  plan  to embed Equality and Diversity and Inclusion  practices and processes in  your team, so that patients and colleagues feel welcomed and supported throughout their healthcare experience.  </t>
  </si>
  <si>
    <t>Example - updated March 2025</t>
  </si>
  <si>
    <r>
      <t xml:space="preserve">Our Purpose 
</t>
    </r>
    <r>
      <rPr>
        <sz val="14"/>
        <color rgb="FF7030A0"/>
        <rFont val="Calibri"/>
        <family val="2"/>
      </rPr>
      <t xml:space="preserve">A statement why this team exists.
What is our job as a team wo do we do this for, and what do we want to create and achieve?
Example: Our team ( how /what we do) to/for(specific audience) so that (intended outcome)
</t>
    </r>
    <r>
      <rPr>
        <sz val="14"/>
        <color theme="1"/>
        <rFont val="Calibri"/>
        <family val="2"/>
      </rPr>
      <t xml:space="preserve">Has anything changed since the last review of the team canvas? </t>
    </r>
  </si>
  <si>
    <r>
      <t xml:space="preserve">How are we growing for the future from analogue to digital ?
How are you transforming your service for the future?
</t>
    </r>
    <r>
      <rPr>
        <sz val="14"/>
        <rFont val="Calibri"/>
        <family val="2"/>
      </rPr>
      <t xml:space="preserve">What has changed since we last reviewed the team canvas? </t>
    </r>
  </si>
  <si>
    <r>
      <t xml:space="preserve">What do you expect to improve on/how will you get sufficient data?
Patient Service user feedback/patient voice
Audits/Research
Staff Recognition
HR Targets
How will you show your evidence - meeting minutes, audits etc
Do you need to consider other evidence since the last review meeting?
</t>
    </r>
    <r>
      <rPr>
        <sz val="14"/>
        <color theme="1"/>
        <rFont val="Calibri"/>
        <family val="2"/>
      </rPr>
      <t>Has anything changed since the last review of the Team Canvas?</t>
    </r>
    <r>
      <rPr>
        <b/>
        <sz val="14"/>
        <color rgb="FF7030A0"/>
        <rFont val="Calibri"/>
        <family val="2"/>
      </rPr>
      <t xml:space="preserve"> </t>
    </r>
  </si>
  <si>
    <r>
      <t xml:space="preserve">What does your stakeholder Map look like?
Where do we spend our time?
Is the balance right
Who is missing and dow we need to add to the team or engage with others( specialist skills on a consultancy basis, patient forums, staff network)
</t>
    </r>
    <r>
      <rPr>
        <sz val="14"/>
        <rFont val="Calibri"/>
        <family val="2"/>
      </rPr>
      <t xml:space="preserve">Has there anything changed since we last reviewed our team canvas? </t>
    </r>
  </si>
  <si>
    <r>
      <t xml:space="preserve">List who is in your team  organogram or list.
How do the roles contribute to achieving the purpose?
What are the roles and responsibilities of each team member and group ? 
What is each person accountable for?
What are the missing skills, knowledge, experience? 
What is each person accountable for? 
Review through diversity lens and needs of our service user population.
</t>
    </r>
    <r>
      <rPr>
        <sz val="14"/>
        <color theme="1"/>
        <rFont val="Aptos Narrow"/>
        <family val="2"/>
        <scheme val="minor"/>
      </rPr>
      <t xml:space="preserve">Has anything changed since last team canvas review? </t>
    </r>
  </si>
  <si>
    <t xml:space="preserve">Where possible use feedback from other sources, colleagues, supervisors, patients, service users, families, to provide feedback from different perspectives. </t>
  </si>
  <si>
    <t xml:space="preserve">Recognition </t>
  </si>
  <si>
    <t xml:space="preserve">Recognise any thank you , nominations, praise and any other contributions or accomplishments that have positively impacted upon the team and service. </t>
  </si>
  <si>
    <t xml:space="preserve">Give feedback re: clear, consise, communication, activie listening, interpersonal skills with team  and key stakeholders and understanding of cultural differences  and needs in  communication styles. </t>
  </si>
  <si>
    <t xml:space="preserve">Consider  teamworking skills, communication skills and overall attitude and behaviours. </t>
  </si>
  <si>
    <t xml:space="preserve">BEEFS Feedback Model </t>
  </si>
  <si>
    <t>Behaviours, Example, Effect,   Future,  Support</t>
  </si>
  <si>
    <r>
      <rPr>
        <sz val="11"/>
        <color rgb="FFFFC000"/>
        <rFont val="Inherit"/>
      </rPr>
      <t>Example</t>
    </r>
    <r>
      <rPr>
        <sz val="11"/>
        <color rgb="FF242424"/>
        <rFont val="Inherit"/>
      </rPr>
      <t xml:space="preserve"> - Achieve 95% compliance with Mandatory/Role Specific training for the team by the end of Quarter X ( Insert date) ensuring all team members are compliant, when possible set reminders in supervision or team meetings,  provide time for attendance and offer additional support for team members who may have dificulty accessing it.</t>
    </r>
  </si>
  <si>
    <r>
      <rPr>
        <sz val="11"/>
        <color rgb="FFFFC000"/>
        <rFont val="Aptos Narrow"/>
        <family val="2"/>
        <scheme val="minor"/>
      </rPr>
      <t>Example</t>
    </r>
    <r>
      <rPr>
        <sz val="11"/>
        <color theme="1"/>
        <rFont val="Aptos Narrow"/>
        <family val="2"/>
        <scheme val="minor"/>
      </rPr>
      <t xml:space="preserve"> -Over the next 12 month period reduce sickness % within the team to below 6%, implement this by using Impactis effectively, prioritising  call backs and return to work interviews,  promoting health and well being and preventing ill health in the team by early intervention, supportive management practices,  using the Trust resources on the well being hub, promoting flexible working and providing support for workplace risks/ reasonable adjustments/ mental health.</t>
    </r>
  </si>
  <si>
    <t>Please add individual SMART objectives below.
Team members may add any or  choose to adapt these objectives for their own PACE review.</t>
  </si>
  <si>
    <t>Review the People Promise Charter for more details about the behaviour framework that supports each value see tab 8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</si>
</sst>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8"/>
      <color theme="0"/>
      <name val="Aptos Narrow"/>
      <family val="2"/>
      <scheme val="minor"/>
    </font>
    <font>
      <sz val="11"/>
      <name val="Aptos Narrow"/>
      <family val="2"/>
      <scheme val="minor"/>
    </font>
    <font>
      <sz val="8"/>
      <name val="Aptos Narrow"/>
      <family val="2"/>
      <scheme val="minor"/>
    </font>
    <font>
      <b/>
      <sz val="11"/>
      <color theme="1"/>
      <name val="Aptos Narrow"/>
      <family val="2"/>
      <scheme val="minor"/>
    </font>
    <font>
      <b/>
      <sz val="18"/>
      <color theme="0"/>
      <name val="Arial"/>
      <family val="2"/>
    </font>
    <font>
      <sz val="11"/>
      <color rgb="FF242424"/>
      <name val="Inherit"/>
    </font>
    <font>
      <b/>
      <sz val="22"/>
      <color theme="0"/>
      <name val="Aptos Narrow"/>
      <family val="2"/>
      <scheme val="minor"/>
    </font>
    <font>
      <b/>
      <sz val="20"/>
      <color theme="0"/>
      <name val="Calibri"/>
      <family val="2"/>
    </font>
    <font>
      <b/>
      <sz val="16"/>
      <color theme="0"/>
      <name val="Calibri"/>
      <family val="2"/>
    </font>
    <font>
      <b/>
      <sz val="20"/>
      <color theme="0"/>
      <name val="Aptos Narrow"/>
      <family val="2"/>
      <scheme val="minor"/>
    </font>
    <font>
      <b/>
      <sz val="14"/>
      <color rgb="FF7030A0"/>
      <name val="Calibri"/>
      <family val="2"/>
    </font>
    <font>
      <sz val="12"/>
      <color rgb="FF7030A0"/>
      <name val="Calibri"/>
      <family val="2"/>
    </font>
    <font>
      <sz val="12"/>
      <color rgb="FF7030A0"/>
      <name val="Arial"/>
      <family val="2"/>
    </font>
    <font>
      <sz val="12"/>
      <color rgb="FF7030A0"/>
      <name val="Times New Roman"/>
      <family val="1"/>
    </font>
    <font>
      <sz val="11"/>
      <color rgb="FF7030A0"/>
      <name val="Aptos Narrow"/>
      <family val="2"/>
      <scheme val="minor"/>
    </font>
    <font>
      <sz val="14"/>
      <color rgb="FF7030A0"/>
      <name val="Calibri"/>
      <family val="2"/>
    </font>
    <font>
      <b/>
      <sz val="14"/>
      <color theme="0"/>
      <name val="Aptos Narrow"/>
      <family val="2"/>
      <scheme val="minor"/>
    </font>
    <font>
      <b/>
      <sz val="14"/>
      <color theme="1"/>
      <name val="Aptos Narrow"/>
      <family val="2"/>
      <scheme val="minor"/>
    </font>
    <font>
      <sz val="14"/>
      <color theme="1"/>
      <name val="Aptos Narrow"/>
      <family val="2"/>
      <scheme val="minor"/>
    </font>
    <font>
      <sz val="12"/>
      <color rgb="FF242424"/>
      <name val="Segoe UI"/>
      <family val="2"/>
    </font>
    <font>
      <sz val="14"/>
      <color theme="1"/>
      <name val="Calibri"/>
      <family val="2"/>
    </font>
    <font>
      <sz val="14"/>
      <name val="Calibri"/>
      <family val="2"/>
    </font>
    <font>
      <sz val="14"/>
      <color rgb="FF7030A0"/>
      <name val="Aptos Narrow"/>
      <family val="2"/>
      <scheme val="minor"/>
    </font>
    <font>
      <sz val="14"/>
      <color rgb="FF242424"/>
      <name val="Inherit"/>
    </font>
    <font>
      <sz val="11"/>
      <color rgb="FFFFC000"/>
      <name val="Aptos Narrow"/>
      <family val="2"/>
      <scheme val="minor"/>
    </font>
    <font>
      <sz val="11"/>
      <color rgb="FFFFC000"/>
      <name val="Inherit"/>
    </font>
  </fonts>
  <fills count="14">
    <fill>
      <patternFill patternType="none"/>
    </fill>
    <fill>
      <patternFill patternType="gray125"/>
    </fill>
    <fill>
      <patternFill patternType="solid">
        <fgColor rgb="FF0070C0"/>
        <bgColor indexed="64"/>
      </patternFill>
    </fill>
    <fill>
      <patternFill patternType="solid">
        <fgColor theme="3" tint="0.89999084444715716"/>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77111117893"/>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002060"/>
      </left>
      <right style="thin">
        <color rgb="FF002060"/>
      </right>
      <top style="thin">
        <color rgb="FF002060"/>
      </top>
      <bottom style="thin">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medium">
        <color rgb="FF002060"/>
      </left>
      <right style="thin">
        <color rgb="FF002060"/>
      </right>
      <top style="thin">
        <color rgb="FF002060"/>
      </top>
      <bottom/>
      <diagonal/>
    </border>
    <border>
      <left style="medium">
        <color rgb="FF002060"/>
      </left>
      <right style="thin">
        <color rgb="FF002060"/>
      </right>
      <top/>
      <bottom/>
      <diagonal/>
    </border>
    <border>
      <left style="medium">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
      <left/>
      <right style="medium">
        <color theme="3" tint="0.499984740745262"/>
      </right>
      <top/>
      <bottom/>
      <diagonal/>
    </border>
    <border>
      <left style="medium">
        <color theme="3" tint="0.499984740745262"/>
      </left>
      <right/>
      <top style="medium">
        <color theme="3" tint="0.499984740745262"/>
      </top>
      <bottom/>
      <diagonal/>
    </border>
    <border>
      <left/>
      <right/>
      <top style="medium">
        <color theme="3" tint="0.499984740745262"/>
      </top>
      <bottom/>
      <diagonal/>
    </border>
    <border>
      <left style="medium">
        <color theme="3" tint="0.499984740745262"/>
      </left>
      <right/>
      <top/>
      <bottom/>
      <diagonal/>
    </border>
    <border>
      <left/>
      <right style="thick">
        <color theme="3" tint="0.499984740745262"/>
      </right>
      <top/>
      <bottom/>
      <diagonal/>
    </border>
    <border>
      <left style="thick">
        <color theme="3" tint="0.499984740745262"/>
      </left>
      <right/>
      <top/>
      <bottom/>
      <diagonal/>
    </border>
    <border>
      <left/>
      <right/>
      <top/>
      <bottom style="thick">
        <color theme="3" tint="0.499984740745262"/>
      </bottom>
      <diagonal/>
    </border>
    <border>
      <left style="thick">
        <color theme="3" tint="0.499984740745262"/>
      </left>
      <right/>
      <top style="thick">
        <color theme="3" tint="0.499984740745262"/>
      </top>
      <bottom/>
      <diagonal/>
    </border>
    <border>
      <left/>
      <right/>
      <top style="thick">
        <color theme="3" tint="0.499984740745262"/>
      </top>
      <bottom/>
      <diagonal/>
    </border>
    <border>
      <left style="thick">
        <color theme="3" tint="0.499984740745262"/>
      </left>
      <right/>
      <top/>
      <bottom style="thick">
        <color theme="3" tint="0.499984740745262"/>
      </bottom>
      <diagonal/>
    </border>
    <border>
      <left/>
      <right style="thick">
        <color theme="3" tint="0.499984740745262"/>
      </right>
      <top/>
      <bottom style="thick">
        <color theme="3"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2">
    <xf numFmtId="0" fontId="0" fillId="0" borderId="0" xfId="0"/>
    <xf numFmtId="0" fontId="2" fillId="2" borderId="0" xfId="0" applyFont="1" applyFill="1" applyAlignment="1">
      <alignment horizontal="center"/>
    </xf>
    <xf numFmtId="9" fontId="0" fillId="0" borderId="0" xfId="1" applyFont="1" applyBorder="1" applyAlignment="1">
      <alignment horizontal="center"/>
    </xf>
    <xf numFmtId="14" fontId="0" fillId="7" borderId="0" xfId="0" applyNumberFormat="1" applyFill="1"/>
    <xf numFmtId="0" fontId="2" fillId="8" borderId="0" xfId="0" applyFont="1" applyFill="1" applyAlignment="1">
      <alignment horizontal="left" vertical="center" wrapText="1"/>
    </xf>
    <xf numFmtId="0" fontId="2" fillId="4" borderId="0" xfId="0" applyFont="1" applyFill="1" applyAlignment="1">
      <alignment horizontal="left" vertical="center" wrapText="1" indent="1"/>
    </xf>
    <xf numFmtId="0" fontId="0" fillId="0" borderId="0" xfId="0" applyAlignment="1">
      <alignment horizontal="left" indent="1"/>
    </xf>
    <xf numFmtId="0" fontId="0" fillId="0" borderId="0" xfId="0" applyAlignment="1">
      <alignment horizontal="left" vertical="center" indent="1"/>
    </xf>
    <xf numFmtId="14" fontId="0" fillId="0" borderId="0" xfId="0" applyNumberFormat="1" applyAlignment="1">
      <alignment horizontal="left" inden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xf>
    <xf numFmtId="17" fontId="2" fillId="2" borderId="2" xfId="0" applyNumberFormat="1" applyFont="1" applyFill="1" applyBorder="1" applyAlignment="1">
      <alignment horizontal="center" vertical="center"/>
    </xf>
    <xf numFmtId="17" fontId="2" fillId="6" borderId="2" xfId="0" applyNumberFormat="1" applyFont="1" applyFill="1" applyBorder="1" applyAlignment="1">
      <alignment horizontal="center" vertical="center"/>
    </xf>
    <xf numFmtId="17" fontId="2" fillId="6" borderId="3" xfId="0" applyNumberFormat="1" applyFont="1" applyFill="1" applyBorder="1" applyAlignment="1">
      <alignment horizontal="center" vertical="center"/>
    </xf>
    <xf numFmtId="14" fontId="0" fillId="0" borderId="0" xfId="0" applyNumberFormat="1" applyAlignment="1">
      <alignment horizontal="left" indent="2"/>
    </xf>
    <xf numFmtId="0" fontId="0" fillId="0" borderId="0" xfId="0" applyAlignment="1">
      <alignment horizontal="left" indent="2"/>
    </xf>
    <xf numFmtId="9" fontId="0" fillId="0" borderId="0" xfId="1" applyFont="1" applyBorder="1" applyAlignment="1">
      <alignment horizontal="center" vertical="center"/>
    </xf>
    <xf numFmtId="9" fontId="0" fillId="0" borderId="5" xfId="1" applyFont="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2" fillId="4" borderId="0" xfId="0" applyFont="1" applyFill="1" applyAlignment="1">
      <alignment horizontal="center" vertical="center" wrapText="1"/>
    </xf>
    <xf numFmtId="14" fontId="0" fillId="3" borderId="9" xfId="0" applyNumberFormat="1" applyFill="1" applyBorder="1" applyAlignment="1">
      <alignment horizontal="center" vertical="center"/>
    </xf>
    <xf numFmtId="0" fontId="5" fillId="9" borderId="7" xfId="0" applyFont="1" applyFill="1" applyBorder="1" applyAlignment="1">
      <alignment horizontal="left" vertical="center" indent="1"/>
    </xf>
    <xf numFmtId="0" fontId="5" fillId="9" borderId="4" xfId="0" applyFont="1" applyFill="1" applyBorder="1" applyAlignment="1">
      <alignment horizontal="left" vertical="center" indent="1"/>
    </xf>
    <xf numFmtId="0" fontId="7" fillId="3" borderId="4" xfId="0" applyFont="1" applyFill="1" applyBorder="1" applyAlignment="1">
      <alignment horizontal="right" vertical="center"/>
    </xf>
    <xf numFmtId="0" fontId="7" fillId="3" borderId="5" xfId="0" applyFont="1" applyFill="1" applyBorder="1" applyAlignment="1">
      <alignment horizontal="center" vertical="center"/>
    </xf>
    <xf numFmtId="0" fontId="0" fillId="3" borderId="7" xfId="0" applyFill="1" applyBorder="1" applyAlignment="1">
      <alignment horizontal="right" vertical="center" indent="1"/>
    </xf>
    <xf numFmtId="0" fontId="0" fillId="3" borderId="0" xfId="0" applyFill="1" applyAlignment="1">
      <alignment horizontal="center" vertical="center"/>
    </xf>
    <xf numFmtId="9" fontId="0" fillId="3" borderId="8" xfId="1" applyFont="1" applyFill="1" applyBorder="1" applyAlignment="1">
      <alignment horizontal="center" vertical="center"/>
    </xf>
    <xf numFmtId="9" fontId="7" fillId="3" borderId="6" xfId="0" applyNumberFormat="1" applyFont="1" applyFill="1" applyBorder="1" applyAlignment="1">
      <alignment horizontal="center" vertical="center"/>
    </xf>
    <xf numFmtId="0" fontId="0" fillId="0" borderId="19" xfId="0" applyBorder="1"/>
    <xf numFmtId="14" fontId="0" fillId="3" borderId="24" xfId="0" applyNumberFormat="1" applyFill="1" applyBorder="1" applyAlignment="1">
      <alignment horizontal="center" vertical="center"/>
    </xf>
    <xf numFmtId="0" fontId="0" fillId="0" borderId="0" xfId="0" applyAlignment="1">
      <alignment horizontal="left" indent="3"/>
    </xf>
    <xf numFmtId="14" fontId="0" fillId="0" borderId="0" xfId="0" applyNumberFormat="1" applyAlignment="1">
      <alignment horizontal="left" indent="3"/>
    </xf>
    <xf numFmtId="0" fontId="0" fillId="0" borderId="0" xfId="0" applyNumberFormat="1" applyFill="1" applyAlignment="1">
      <alignment horizontal="center"/>
    </xf>
    <xf numFmtId="0" fontId="0" fillId="0" borderId="0" xfId="0" applyAlignment="1">
      <alignment wrapText="1"/>
    </xf>
    <xf numFmtId="0" fontId="0" fillId="0" borderId="28" xfId="0" applyBorder="1" applyAlignment="1">
      <alignment horizontal="left" wrapText="1"/>
    </xf>
    <xf numFmtId="0" fontId="0" fillId="0" borderId="28" xfId="0" applyNumberFormat="1" applyBorder="1" applyAlignment="1">
      <alignment horizontal="left" wrapText="1"/>
    </xf>
    <xf numFmtId="0" fontId="0" fillId="0" borderId="28" xfId="0" applyBorder="1" applyAlignment="1">
      <alignment horizontal="left" vertical="center" wrapText="1"/>
    </xf>
    <xf numFmtId="0" fontId="0" fillId="0" borderId="28" xfId="0" applyBorder="1" applyAlignment="1">
      <alignment horizontal="left" indent="1"/>
    </xf>
    <xf numFmtId="0" fontId="0" fillId="0" borderId="28" xfId="0" applyNumberFormat="1" applyBorder="1" applyAlignment="1">
      <alignment horizontal="left" indent="2"/>
    </xf>
    <xf numFmtId="0" fontId="0" fillId="0" borderId="28" xfId="0" applyBorder="1" applyAlignment="1">
      <alignment horizontal="left" vertical="center" indent="1"/>
    </xf>
    <xf numFmtId="0" fontId="0" fillId="0" borderId="9" xfId="0" applyBorder="1" applyAlignment="1">
      <alignment vertical="top" wrapText="1"/>
    </xf>
    <xf numFmtId="0" fontId="0" fillId="7" borderId="0" xfId="0" applyFill="1"/>
    <xf numFmtId="0" fontId="9" fillId="0" borderId="0" xfId="0" applyFont="1" applyAlignment="1">
      <alignment vertical="center" wrapText="1"/>
    </xf>
    <xf numFmtId="0" fontId="12" fillId="12" borderId="32" xfId="0" applyFont="1" applyFill="1" applyBorder="1" applyAlignment="1">
      <alignment vertical="top" wrapText="1"/>
    </xf>
    <xf numFmtId="0" fontId="12" fillId="0" borderId="0" xfId="0" applyFont="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3" fillId="12" borderId="0" xfId="0" applyFont="1" applyFill="1"/>
    <xf numFmtId="0" fontId="12" fillId="12" borderId="0" xfId="0" applyFont="1" applyFill="1" applyAlignment="1">
      <alignment vertical="top" wrapText="1"/>
    </xf>
    <xf numFmtId="0" fontId="15" fillId="0" borderId="0" xfId="0" applyFont="1" applyAlignment="1">
      <alignment vertical="top" wrapText="1"/>
    </xf>
    <xf numFmtId="0" fontId="0" fillId="12" borderId="0" xfId="0" applyFill="1"/>
    <xf numFmtId="0" fontId="14" fillId="0" borderId="34" xfId="0" applyFont="1" applyBorder="1" applyAlignment="1">
      <alignment vertical="top" wrapText="1"/>
    </xf>
    <xf numFmtId="0" fontId="14" fillId="0" borderId="0" xfId="0" applyFont="1" applyAlignment="1">
      <alignment vertical="top" wrapText="1"/>
    </xf>
    <xf numFmtId="0" fontId="7" fillId="0" borderId="0" xfId="0" applyFont="1"/>
    <xf numFmtId="0" fontId="15" fillId="12" borderId="0" xfId="0" applyFont="1" applyFill="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xf>
    <xf numFmtId="0" fontId="0" fillId="12" borderId="0" xfId="0" applyFill="1" applyAlignment="1">
      <alignment horizontal="center"/>
    </xf>
    <xf numFmtId="0" fontId="0" fillId="0" borderId="35" xfId="0" applyBorder="1"/>
    <xf numFmtId="0" fontId="11" fillId="12" borderId="0" xfId="0" applyFont="1" applyFill="1" applyAlignment="1">
      <alignment vertical="top" wrapText="1"/>
    </xf>
    <xf numFmtId="0" fontId="11" fillId="0" borderId="0" xfId="0" applyFont="1" applyAlignment="1">
      <alignment horizontal="center" vertical="top" wrapText="1"/>
    </xf>
    <xf numFmtId="0" fontId="0" fillId="0" borderId="34" xfId="0" applyBorder="1"/>
    <xf numFmtId="0" fontId="15" fillId="0" borderId="34" xfId="0" applyFont="1" applyBorder="1" applyAlignment="1">
      <alignment vertical="center"/>
    </xf>
    <xf numFmtId="0" fontId="16" fillId="0" borderId="0" xfId="0" applyFont="1" applyAlignment="1">
      <alignment vertical="center"/>
    </xf>
    <xf numFmtId="0" fontId="12"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center" wrapText="1"/>
    </xf>
    <xf numFmtId="0" fontId="0" fillId="0" borderId="38" xfId="0" applyBorder="1"/>
    <xf numFmtId="0" fontId="0" fillId="12" borderId="37" xfId="0" applyFill="1" applyBorder="1"/>
    <xf numFmtId="0" fontId="18" fillId="0" borderId="0" xfId="0" applyFont="1"/>
    <xf numFmtId="0" fontId="0" fillId="0" borderId="40" xfId="0" applyBorder="1" applyAlignment="1">
      <alignment horizontal="left" wrapText="1"/>
    </xf>
    <xf numFmtId="0" fontId="0" fillId="0" borderId="0" xfId="0" applyBorder="1" applyAlignment="1">
      <alignment wrapText="1"/>
    </xf>
    <xf numFmtId="0" fontId="0" fillId="0" borderId="0" xfId="0" applyBorder="1"/>
    <xf numFmtId="0" fontId="0" fillId="12" borderId="0" xfId="0" applyFill="1" applyBorder="1"/>
    <xf numFmtId="0" fontId="15" fillId="12" borderId="0" xfId="0" applyFont="1" applyFill="1" applyBorder="1" applyAlignment="1">
      <alignment horizontal="left" vertical="center" wrapText="1"/>
    </xf>
    <xf numFmtId="0" fontId="15" fillId="0" borderId="0" xfId="0" applyFont="1" applyBorder="1" applyAlignment="1">
      <alignment horizontal="left" vertical="center" wrapText="1"/>
    </xf>
    <xf numFmtId="0" fontId="13" fillId="12" borderId="0" xfId="0" applyFont="1" applyFill="1" applyBorder="1"/>
    <xf numFmtId="0" fontId="15" fillId="0" borderId="0" xfId="0" applyFont="1" applyBorder="1" applyAlignment="1">
      <alignment vertical="center"/>
    </xf>
    <xf numFmtId="0" fontId="15" fillId="0" borderId="0" xfId="0" applyFont="1" applyBorder="1" applyAlignment="1">
      <alignment vertical="top" wrapText="1"/>
    </xf>
    <xf numFmtId="0" fontId="15" fillId="0" borderId="0" xfId="0" applyFont="1" applyBorder="1" applyAlignment="1">
      <alignment vertical="center" wrapText="1"/>
    </xf>
    <xf numFmtId="0" fontId="0" fillId="12" borderId="0" xfId="0" applyFill="1" applyBorder="1" applyAlignment="1">
      <alignment horizontal="center"/>
    </xf>
    <xf numFmtId="0" fontId="18" fillId="0" borderId="34" xfId="0" applyFont="1" applyBorder="1" applyAlignment="1">
      <alignment horizontal="left" vertical="top" wrapText="1"/>
    </xf>
    <xf numFmtId="0" fontId="18" fillId="0" borderId="34" xfId="0" applyFont="1" applyBorder="1" applyAlignment="1">
      <alignment vertical="top"/>
    </xf>
    <xf numFmtId="0" fontId="5" fillId="0" borderId="34" xfId="0" applyFont="1" applyBorder="1" applyAlignment="1">
      <alignment vertical="top"/>
    </xf>
    <xf numFmtId="0" fontId="20" fillId="4" borderId="0" xfId="0" applyFont="1" applyFill="1" applyAlignment="1">
      <alignment horizontal="left" vertical="center" wrapText="1" indent="1"/>
    </xf>
    <xf numFmtId="0" fontId="21" fillId="0" borderId="20" xfId="0" applyFont="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14" fillId="0" borderId="36" xfId="0" applyFont="1" applyBorder="1" applyAlignment="1">
      <alignment horizontal="center" vertical="top" wrapText="1"/>
    </xf>
    <xf numFmtId="0" fontId="16" fillId="0" borderId="0" xfId="0" applyFont="1" applyAlignment="1">
      <alignment horizontal="left" vertical="center" wrapText="1"/>
    </xf>
    <xf numFmtId="0" fontId="0" fillId="0" borderId="41" xfId="0" applyNumberFormat="1" applyBorder="1" applyAlignment="1">
      <alignment horizontal="left" indent="1"/>
    </xf>
    <xf numFmtId="0" fontId="23" fillId="0" borderId="0" xfId="0" applyFont="1" applyAlignment="1">
      <alignment wrapText="1"/>
    </xf>
    <xf numFmtId="0" fontId="22" fillId="0" borderId="0" xfId="0" applyFont="1"/>
    <xf numFmtId="0" fontId="19" fillId="0" borderId="34" xfId="0" applyFont="1" applyBorder="1" applyAlignment="1">
      <alignment vertical="center" wrapText="1"/>
    </xf>
    <xf numFmtId="0" fontId="26" fillId="0" borderId="34" xfId="0" applyFont="1" applyBorder="1" applyAlignment="1">
      <alignment horizontal="left" vertical="top" wrapText="1"/>
    </xf>
    <xf numFmtId="0" fontId="22" fillId="0" borderId="28" xfId="0" applyFont="1" applyBorder="1" applyAlignment="1">
      <alignment horizontal="left" indent="1"/>
    </xf>
    <xf numFmtId="0" fontId="27" fillId="0" borderId="0" xfId="0" applyFont="1" applyAlignment="1">
      <alignment vertical="center" wrapText="1"/>
    </xf>
    <xf numFmtId="0" fontId="22" fillId="0" borderId="28" xfId="0" applyNumberFormat="1" applyFont="1" applyBorder="1" applyAlignment="1">
      <alignment horizontal="left" indent="2"/>
    </xf>
    <xf numFmtId="0" fontId="22" fillId="0" borderId="28" xfId="0" applyNumberFormat="1" applyFont="1" applyBorder="1" applyAlignment="1">
      <alignment horizontal="left" indent="3"/>
    </xf>
    <xf numFmtId="0" fontId="22" fillId="0" borderId="28" xfId="0" applyNumberFormat="1" applyFont="1" applyBorder="1" applyAlignment="1">
      <alignment horizontal="left" indent="4"/>
    </xf>
    <xf numFmtId="0" fontId="22" fillId="0" borderId="28" xfId="0" applyFont="1" applyBorder="1" applyAlignment="1">
      <alignment horizontal="left" vertical="center" indent="1"/>
    </xf>
    <xf numFmtId="0" fontId="22" fillId="0" borderId="28" xfId="0" applyNumberFormat="1" applyFont="1" applyBorder="1" applyAlignment="1">
      <alignment horizontal="left" wrapText="1" indent="2"/>
    </xf>
    <xf numFmtId="0" fontId="22" fillId="0" borderId="28" xfId="0" applyNumberFormat="1" applyFont="1" applyBorder="1" applyAlignment="1">
      <alignment horizontal="left" wrapText="1" indent="4"/>
    </xf>
    <xf numFmtId="0" fontId="22" fillId="0" borderId="28" xfId="0" applyNumberFormat="1" applyFont="1" applyBorder="1" applyAlignment="1">
      <alignment horizontal="left" wrapText="1" indent="3"/>
    </xf>
    <xf numFmtId="0" fontId="22" fillId="0" borderId="28" xfId="0" applyFont="1" applyBorder="1" applyAlignment="1">
      <alignment horizontal="left" wrapText="1" indent="1"/>
    </xf>
    <xf numFmtId="0" fontId="22" fillId="0" borderId="28" xfId="0" applyNumberFormat="1" applyFont="1" applyBorder="1" applyAlignment="1">
      <alignment horizontal="left" inden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 fontId="2" fillId="2" borderId="22" xfId="0" applyNumberFormat="1" applyFont="1" applyFill="1" applyBorder="1" applyAlignment="1">
      <alignment horizontal="center" vertical="center"/>
    </xf>
    <xf numFmtId="17" fontId="2" fillId="2" borderId="23" xfId="0" applyNumberFormat="1" applyFont="1" applyFill="1" applyBorder="1" applyAlignment="1">
      <alignment horizontal="center" vertical="center"/>
    </xf>
    <xf numFmtId="0" fontId="22" fillId="3" borderId="16"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17" fontId="2" fillId="2" borderId="25" xfId="0" applyNumberFormat="1" applyFont="1" applyFill="1" applyBorder="1" applyAlignment="1">
      <alignment horizontal="center" vertical="center"/>
    </xf>
    <xf numFmtId="17" fontId="2" fillId="2" borderId="26" xfId="0" applyNumberFormat="1" applyFont="1" applyFill="1" applyBorder="1" applyAlignment="1">
      <alignment horizontal="center" vertical="center"/>
    </xf>
    <xf numFmtId="17" fontId="2" fillId="2" borderId="27" xfId="0" applyNumberFormat="1" applyFont="1" applyFill="1" applyBorder="1" applyAlignment="1">
      <alignment horizontal="center" vertical="center"/>
    </xf>
    <xf numFmtId="0" fontId="4" fillId="12" borderId="10" xfId="0" applyFont="1" applyFill="1" applyBorder="1" applyAlignment="1">
      <alignment horizontal="center" vertical="center"/>
    </xf>
    <xf numFmtId="0" fontId="4" fillId="12" borderId="12" xfId="0" applyFont="1" applyFill="1" applyBorder="1" applyAlignment="1">
      <alignment horizontal="center" vertical="center"/>
    </xf>
    <xf numFmtId="0" fontId="22" fillId="3" borderId="4" xfId="0" applyFont="1" applyFill="1" applyBorder="1" applyAlignment="1">
      <alignment horizontal="left" vertical="center" wrapText="1" indent="1"/>
    </xf>
    <xf numFmtId="0" fontId="22" fillId="3" borderId="6" xfId="0" applyFont="1" applyFill="1" applyBorder="1" applyAlignment="1">
      <alignment horizontal="left" vertical="center" wrapText="1" indent="1"/>
    </xf>
    <xf numFmtId="0" fontId="15" fillId="0" borderId="0" xfId="0" applyFont="1" applyAlignment="1">
      <alignment horizontal="left" vertical="center" wrapText="1"/>
    </xf>
    <xf numFmtId="0" fontId="15" fillId="0" borderId="34" xfId="0" applyFont="1" applyBorder="1" applyAlignment="1">
      <alignment horizontal="left" vertical="center" wrapText="1"/>
    </xf>
    <xf numFmtId="0" fontId="0" fillId="12" borderId="37" xfId="0" applyFill="1" applyBorder="1" applyAlignment="1">
      <alignment horizontal="center"/>
    </xf>
    <xf numFmtId="0" fontId="0" fillId="12" borderId="0" xfId="0" applyFill="1" applyAlignment="1">
      <alignment horizontal="center"/>
    </xf>
    <xf numFmtId="0" fontId="11" fillId="12" borderId="36" xfId="0" applyFont="1" applyFill="1" applyBorder="1" applyAlignment="1">
      <alignment horizontal="center" vertical="top" wrapText="1"/>
    </xf>
    <xf numFmtId="0" fontId="11" fillId="12" borderId="37" xfId="0" applyFont="1" applyFill="1" applyBorder="1" applyAlignment="1">
      <alignment horizontal="center" vertical="top" wrapText="1"/>
    </xf>
    <xf numFmtId="0" fontId="12" fillId="12" borderId="0" xfId="0" applyFont="1" applyFill="1" applyAlignment="1">
      <alignment horizontal="center" vertical="top" wrapText="1"/>
    </xf>
    <xf numFmtId="0" fontId="11" fillId="12" borderId="34" xfId="0" applyFont="1" applyFill="1" applyBorder="1" applyAlignment="1">
      <alignment horizontal="center" vertical="top" wrapText="1"/>
    </xf>
    <xf numFmtId="0" fontId="11" fillId="12" borderId="0" xfId="0" applyFont="1" applyFill="1" applyAlignment="1">
      <alignment horizontal="center" vertical="top" wrapText="1"/>
    </xf>
    <xf numFmtId="0" fontId="14" fillId="0" borderId="34" xfId="0" applyFont="1" applyBorder="1" applyAlignment="1">
      <alignment horizontal="left" vertical="top" wrapText="1"/>
    </xf>
    <xf numFmtId="0" fontId="14" fillId="0" borderId="0" xfId="0" applyFont="1" applyAlignment="1">
      <alignment horizontal="left" vertical="top" wrapText="1"/>
    </xf>
    <xf numFmtId="0" fontId="14" fillId="12" borderId="33" xfId="0" applyFont="1" applyFill="1" applyBorder="1" applyAlignment="1">
      <alignment horizontal="center" vertical="top" wrapText="1"/>
    </xf>
    <xf numFmtId="0" fontId="14" fillId="12" borderId="0" xfId="0" applyFont="1" applyFill="1" applyAlignment="1">
      <alignment horizontal="center" vertical="top" wrapText="1"/>
    </xf>
    <xf numFmtId="0" fontId="14" fillId="12" borderId="39" xfId="0" applyFont="1" applyFill="1" applyBorder="1" applyAlignment="1">
      <alignment horizontal="center" vertical="top" wrapText="1"/>
    </xf>
    <xf numFmtId="0" fontId="19" fillId="0" borderId="34"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6" fillId="0" borderId="0" xfId="0" applyFont="1" applyAlignment="1">
      <alignment horizontal="left" vertical="center" wrapText="1"/>
    </xf>
    <xf numFmtId="0" fontId="16" fillId="0" borderId="34" xfId="0" applyFont="1" applyBorder="1" applyAlignment="1">
      <alignment horizontal="left" vertical="center"/>
    </xf>
    <xf numFmtId="0" fontId="16" fillId="0" borderId="0" xfId="0" applyFont="1" applyAlignment="1">
      <alignment horizontal="left" vertical="center"/>
    </xf>
    <xf numFmtId="0" fontId="16" fillId="0" borderId="34" xfId="0" applyFont="1" applyBorder="1" applyAlignment="1">
      <alignment horizontal="left" vertical="center" wrapText="1"/>
    </xf>
    <xf numFmtId="0" fontId="17" fillId="0" borderId="34" xfId="0" applyFont="1" applyBorder="1" applyAlignment="1">
      <alignment horizontal="left" vertical="center" wrapText="1"/>
    </xf>
    <xf numFmtId="0" fontId="17" fillId="0" borderId="0" xfId="0" applyFont="1" applyAlignment="1">
      <alignment horizontal="left" vertical="center"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0" xfId="0" applyFont="1" applyAlignment="1">
      <alignment horizontal="left" vertical="top" wrapText="1"/>
    </xf>
    <xf numFmtId="0" fontId="15" fillId="12" borderId="0" xfId="0" applyFont="1" applyFill="1" applyAlignment="1">
      <alignment horizontal="center" vertical="center"/>
    </xf>
    <xf numFmtId="0" fontId="15" fillId="12" borderId="0" xfId="0" applyFont="1" applyFill="1" applyAlignment="1">
      <alignment horizontal="center" vertical="top" wrapText="1"/>
    </xf>
    <xf numFmtId="0" fontId="13" fillId="12" borderId="0" xfId="0" applyFont="1" applyFill="1" applyAlignment="1">
      <alignment horizontal="center"/>
    </xf>
    <xf numFmtId="0" fontId="10" fillId="13" borderId="0" xfId="0" applyFont="1" applyFill="1" applyAlignment="1">
      <alignment horizontal="center"/>
    </xf>
    <xf numFmtId="0" fontId="0" fillId="12" borderId="29" xfId="0" applyFill="1" applyBorder="1" applyAlignment="1">
      <alignment horizontal="center"/>
    </xf>
    <xf numFmtId="0" fontId="11" fillId="12" borderId="30" xfId="0" applyFont="1" applyFill="1" applyBorder="1" applyAlignment="1">
      <alignment horizontal="center" vertical="top" wrapText="1"/>
    </xf>
    <xf numFmtId="0" fontId="11" fillId="12" borderId="31" xfId="0" applyFont="1" applyFill="1" applyBorder="1" applyAlignment="1">
      <alignment horizontal="center" vertical="top" wrapText="1"/>
    </xf>
    <xf numFmtId="0" fontId="0" fillId="12" borderId="33" xfId="0" applyFill="1" applyBorder="1" applyAlignment="1">
      <alignment horizontal="center"/>
    </xf>
    <xf numFmtId="0" fontId="13" fillId="12" borderId="34" xfId="0" applyFont="1" applyFill="1" applyBorder="1" applyAlignment="1">
      <alignment horizontal="center"/>
    </xf>
    <xf numFmtId="0" fontId="14" fillId="0" borderId="32" xfId="0" applyFont="1" applyBorder="1" applyAlignment="1">
      <alignment horizontal="left" vertical="top" wrapText="1"/>
    </xf>
    <xf numFmtId="0" fontId="19" fillId="0" borderId="34" xfId="0" applyFont="1" applyBorder="1" applyAlignment="1">
      <alignment horizontal="left" vertical="top" wrapText="1"/>
    </xf>
    <xf numFmtId="0" fontId="19" fillId="0" borderId="0" xfId="0" applyFont="1" applyAlignment="1">
      <alignment horizontal="left" vertical="top" wrapText="1"/>
    </xf>
    <xf numFmtId="0" fontId="15" fillId="0" borderId="32" xfId="0" applyFont="1" applyBorder="1" applyAlignment="1">
      <alignment horizontal="left" vertical="top" wrapText="1"/>
    </xf>
    <xf numFmtId="0" fontId="15" fillId="0" borderId="32" xfId="0" applyFont="1" applyBorder="1" applyAlignment="1">
      <alignment horizontal="center" vertical="top" wrapText="1"/>
    </xf>
    <xf numFmtId="0" fontId="15" fillId="0" borderId="0" xfId="0" applyFont="1" applyAlignment="1">
      <alignment horizontal="center" vertical="top" wrapText="1"/>
    </xf>
    <xf numFmtId="0" fontId="0" fillId="10" borderId="10" xfId="0" applyFill="1" applyBorder="1" applyAlignment="1">
      <alignment horizontal="left" vertical="center" wrapText="1" indent="1"/>
    </xf>
    <xf numFmtId="0" fontId="0" fillId="10" borderId="11" xfId="0" applyFill="1" applyBorder="1" applyAlignment="1">
      <alignment horizontal="left" vertical="center" wrapText="1" indent="1"/>
    </xf>
    <xf numFmtId="0" fontId="0" fillId="10" borderId="12" xfId="0" applyFill="1" applyBorder="1" applyAlignment="1">
      <alignment horizontal="left" vertical="center" wrapText="1" indent="1"/>
    </xf>
    <xf numFmtId="0" fontId="5" fillId="11" borderId="10" xfId="0" applyFont="1" applyFill="1" applyBorder="1" applyAlignment="1">
      <alignment horizontal="left" vertical="center" wrapText="1" indent="1"/>
    </xf>
    <xf numFmtId="0" fontId="5" fillId="11" borderId="11" xfId="0" applyFont="1" applyFill="1" applyBorder="1" applyAlignment="1">
      <alignment horizontal="left" vertical="center" indent="1"/>
    </xf>
    <xf numFmtId="0" fontId="5" fillId="11" borderId="12" xfId="0" applyFont="1" applyFill="1" applyBorder="1" applyAlignment="1">
      <alignment horizontal="left" vertical="center" indent="1"/>
    </xf>
    <xf numFmtId="9" fontId="0" fillId="5" borderId="0" xfId="1" applyFont="1" applyFill="1" applyBorder="1" applyAlignment="1">
      <alignment horizontal="center" vertical="center"/>
    </xf>
    <xf numFmtId="9" fontId="0" fillId="5" borderId="8" xfId="1" applyFont="1" applyFill="1" applyBorder="1" applyAlignment="1">
      <alignment horizontal="center" vertical="center"/>
    </xf>
    <xf numFmtId="9" fontId="0" fillId="5" borderId="5" xfId="1" applyFont="1" applyFill="1" applyBorder="1" applyAlignment="1">
      <alignment horizontal="center" vertical="center"/>
    </xf>
    <xf numFmtId="9" fontId="0" fillId="5" borderId="6" xfId="1" applyFont="1" applyFill="1" applyBorder="1" applyAlignment="1">
      <alignment horizontal="center" vertical="center"/>
    </xf>
    <xf numFmtId="0" fontId="8" fillId="2" borderId="10" xfId="0" applyFont="1" applyFill="1" applyBorder="1" applyAlignment="1">
      <alignment horizontal="center" vertical="center" readingOrder="1"/>
    </xf>
    <xf numFmtId="0" fontId="8" fillId="2" borderId="11" xfId="0" applyFont="1" applyFill="1" applyBorder="1" applyAlignment="1">
      <alignment horizontal="center" vertical="center" readingOrder="1"/>
    </xf>
    <xf numFmtId="0" fontId="8" fillId="2" borderId="12" xfId="0" applyFont="1" applyFill="1" applyBorder="1" applyAlignment="1">
      <alignment horizontal="center" vertical="center" readingOrder="1"/>
    </xf>
  </cellXfs>
  <cellStyles count="2">
    <cellStyle name="Normal" xfId="0" builtinId="0"/>
    <cellStyle name="Percent" xfId="1" builtinId="5"/>
  </cellStyles>
  <dxfs count="2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alignment horizontal="left" textRotation="0" relativeIndent="1" justifyLastLine="0" shrinkToFit="0" readingOrder="0"/>
    </dxf>
    <dxf>
      <alignment horizontal="left" textRotation="0" relativeIndent="1"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numFmt numFmtId="19" formatCode="dd/mm/yyyy"/>
      <fill>
        <patternFill patternType="solid">
          <fgColor indexed="64"/>
          <bgColor theme="0" tint="-0.14999847407452621"/>
        </patternFill>
      </fill>
    </dxf>
    <dxf>
      <numFmt numFmtId="19" formatCode="dd/mm/yyyy"/>
      <alignment horizontal="left" textRotation="0" relativeIndent="1" justifyLastLine="0" shrinkToFit="0" readingOrder="0"/>
    </dxf>
    <dxf>
      <numFmt numFmtId="19" formatCode="dd/mm/yyyy"/>
      <alignment horizontal="left" textRotation="0" relativeIndent="1" justifyLastLine="0" shrinkToFit="0" readingOrder="0"/>
    </dxf>
    <dxf>
      <alignment horizontal="left" vertical="bottom" textRotation="0" wrapText="0" indent="1" justifyLastLine="0" shrinkToFit="0" readingOrder="0"/>
    </dxf>
    <dxf>
      <numFmt numFmtId="0" formatCode="General"/>
      <alignment horizontal="left" textRotation="0" relativeIndent="1"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rgb="FF002060"/>
        </patternFill>
      </fill>
      <alignment horizontal="left" vertical="center" textRotation="0" wrapText="1" indent="0" justifyLastLine="0" shrinkToFit="0" readingOrder="0"/>
    </dxf>
    <dxf>
      <numFmt numFmtId="0" formatCode="General"/>
      <alignment horizontal="lef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theme="0"/>
        <name val="Aptos Narrow"/>
        <family val="2"/>
        <scheme val="minor"/>
      </font>
      <fill>
        <patternFill patternType="solid">
          <fgColor indexed="64"/>
          <bgColor rgb="FF002060"/>
        </patternFill>
      </fill>
      <alignment horizontal="left" vertical="center" textRotation="0" wrapText="1" indent="0" justifyLastLine="0" shrinkToFit="0" readingOrder="0"/>
    </dxf>
    <dxf>
      <numFmt numFmtId="0" formatCode="General"/>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theme="0"/>
        <name val="Aptos Narrow"/>
        <family val="2"/>
        <scheme val="minor"/>
      </font>
      <fill>
        <patternFill patternType="solid">
          <fgColor indexed="64"/>
          <bgColor rgb="FF002060"/>
        </patternFill>
      </fill>
      <alignment horizontal="center" vertical="center" textRotation="0" wrapText="1" indent="0" justifyLastLine="0" shrinkToFit="0" readingOrder="0"/>
    </dxf>
    <dxf>
      <numFmt numFmtId="0" formatCode="General"/>
      <alignment horizontal="lef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4"/>
        <color theme="0"/>
        <name val="Aptos Narrow"/>
        <family val="2"/>
        <scheme val="minor"/>
      </font>
      <fill>
        <patternFill patternType="solid">
          <fgColor indexed="64"/>
          <bgColor rgb="FF002060"/>
        </patternFill>
      </fill>
      <alignment horizontal="left" vertical="center" textRotation="0" wrapText="1" indent="0" justifyLastLine="0" shrinkToFit="0" readingOrder="0"/>
    </dxf>
  </dxfs>
  <tableStyles count="0" defaultTableStyle="TableStyleMedium2" defaultPivotStyle="PivotStyleLight16"/>
  <colors>
    <mruColors>
      <color rgb="FFFDE1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70C0"/>
                </a:solidFill>
                <a:latin typeface="Arial" panose="020B0604020202020204" pitchFamily="34" charset="0"/>
                <a:ea typeface="+mn-ea"/>
                <a:cs typeface="Arial" panose="020B0604020202020204" pitchFamily="34" charset="0"/>
              </a:defRPr>
            </a:pPr>
            <a:r>
              <a:rPr lang="en-GB" sz="1600" b="1">
                <a:solidFill>
                  <a:srgbClr val="0070C0"/>
                </a:solidFill>
              </a:rPr>
              <a:t>Full Team</a:t>
            </a:r>
            <a:r>
              <a:rPr lang="en-GB" sz="1600" b="1" baseline="0">
                <a:solidFill>
                  <a:srgbClr val="0070C0"/>
                </a:solidFill>
              </a:rPr>
              <a:t> </a:t>
            </a:r>
            <a:r>
              <a:rPr lang="en-GB" sz="1600" b="1">
                <a:solidFill>
                  <a:srgbClr val="0070C0"/>
                </a:solidFill>
              </a:rPr>
              <a:t>PACE Status</a:t>
            </a:r>
          </a:p>
        </c:rich>
      </c:tx>
      <c:layout>
        <c:manualLayout>
          <c:xMode val="edge"/>
          <c:yMode val="edge"/>
          <c:x val="3.8821731494389597E-2"/>
          <c:y val="5.188948749827324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rgbClr val="0070C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1416480063141491E-2"/>
          <c:y val="0.22777566563010554"/>
          <c:w val="0.64771248113934921"/>
          <c:h val="0.64184649242849545"/>
        </c:manualLayout>
      </c:layout>
      <c:barChart>
        <c:barDir val="bar"/>
        <c:grouping val="stacked"/>
        <c:varyColors val="0"/>
        <c:ser>
          <c:idx val="0"/>
          <c:order val="0"/>
          <c:tx>
            <c:strRef>
              <c:f>'9.Compliance Summary'!$B$6</c:f>
              <c:strCache>
                <c:ptCount val="1"/>
                <c:pt idx="0">
                  <c:v>Completed</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3-8C63-42F1-A21B-647A46BB3D07}"/>
              </c:ext>
            </c:extLst>
          </c:dPt>
          <c:dPt>
            <c:idx val="1"/>
            <c:invertIfNegative val="0"/>
            <c:bubble3D val="0"/>
            <c:spPr>
              <a:solidFill>
                <a:srgbClr val="92D050"/>
              </a:solidFill>
              <a:ln>
                <a:noFill/>
              </a:ln>
              <a:effectLst/>
            </c:spPr>
            <c:extLst>
              <c:ext xmlns:c16="http://schemas.microsoft.com/office/drawing/2014/chart" uri="{C3380CC4-5D6E-409C-BE32-E72D297353CC}">
                <c16:uniqueId val="{00000002-8C63-42F1-A21B-647A46BB3D07}"/>
              </c:ext>
            </c:extLst>
          </c:dPt>
          <c:dPt>
            <c:idx val="2"/>
            <c:invertIfNegative val="0"/>
            <c:bubble3D val="0"/>
            <c:spPr>
              <a:solidFill>
                <a:srgbClr val="92D050"/>
              </a:solidFill>
              <a:ln>
                <a:noFill/>
              </a:ln>
              <a:effectLst/>
            </c:spPr>
            <c:extLst>
              <c:ext xmlns:c16="http://schemas.microsoft.com/office/drawing/2014/chart" uri="{C3380CC4-5D6E-409C-BE32-E72D297353CC}">
                <c16:uniqueId val="{00000001-8C63-42F1-A21B-647A46BB3D0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'9.Compliance Summary'!$D$5</c:f>
              <c:strCache>
                <c:ptCount val="1"/>
                <c:pt idx="0">
                  <c:v>% of Team</c:v>
                </c:pt>
              </c:strCache>
            </c:strRef>
          </c:cat>
          <c:val>
            <c:numRef>
              <c:f>'9.Compliance Summary'!$D$6</c:f>
              <c:numCache>
                <c:formatCode>0%</c:formatCode>
                <c:ptCount val="1"/>
                <c:pt idx="0">
                  <c:v>0.29032258064516131</c:v>
                </c:pt>
              </c:numCache>
            </c:numRef>
          </c:val>
          <c:extLst>
            <c:ext xmlns:c16="http://schemas.microsoft.com/office/drawing/2014/chart" uri="{C3380CC4-5D6E-409C-BE32-E72D297353CC}">
              <c16:uniqueId val="{00000000-8C63-42F1-A21B-647A46BB3D07}"/>
            </c:ext>
          </c:extLst>
        </c:ser>
        <c:ser>
          <c:idx val="1"/>
          <c:order val="1"/>
          <c:tx>
            <c:strRef>
              <c:f>'9.Compliance Summary'!$B$7</c:f>
              <c:strCache>
                <c:ptCount val="1"/>
                <c:pt idx="0">
                  <c:v>Booked upcoming</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'9.Compliance Summary'!$D$5</c:f>
              <c:strCache>
                <c:ptCount val="1"/>
                <c:pt idx="0">
                  <c:v>% of Team</c:v>
                </c:pt>
              </c:strCache>
            </c:strRef>
          </c:cat>
          <c:val>
            <c:numRef>
              <c:f>'9.Compliance Summary'!$D$7</c:f>
              <c:numCache>
                <c:formatCode>0%</c:formatCode>
                <c:ptCount val="1"/>
                <c:pt idx="0">
                  <c:v>0.67741935483870963</c:v>
                </c:pt>
              </c:numCache>
            </c:numRef>
          </c:val>
          <c:extLst>
            <c:ext xmlns:c16="http://schemas.microsoft.com/office/drawing/2014/chart" uri="{C3380CC4-5D6E-409C-BE32-E72D297353CC}">
              <c16:uniqueId val="{00000006-73EB-4E40-B2B2-53588F8191E3}"/>
            </c:ext>
          </c:extLst>
        </c:ser>
        <c:ser>
          <c:idx val="2"/>
          <c:order val="2"/>
          <c:tx>
            <c:strRef>
              <c:f>'9.Compliance Summary'!$B$8</c:f>
              <c:strCache>
                <c:ptCount val="1"/>
                <c:pt idx="0">
                  <c:v>Not yet booked</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'9.Compliance Summary'!$D$5</c:f>
              <c:strCache>
                <c:ptCount val="1"/>
                <c:pt idx="0">
                  <c:v>% of Team</c:v>
                </c:pt>
              </c:strCache>
            </c:strRef>
          </c:cat>
          <c:val>
            <c:numRef>
              <c:f>'9.Compliance Summary'!$D$8</c:f>
              <c:numCache>
                <c:formatCode>0%</c:formatCode>
                <c:ptCount val="1"/>
                <c:pt idx="0">
                  <c:v>3.2258064516129031E-2</c:v>
                </c:pt>
              </c:numCache>
            </c:numRef>
          </c:val>
          <c:extLst>
            <c:ext xmlns:c16="http://schemas.microsoft.com/office/drawing/2014/chart" uri="{C3380CC4-5D6E-409C-BE32-E72D297353CC}">
              <c16:uniqueId val="{00000007-73EB-4E40-B2B2-53588F8191E3}"/>
            </c:ext>
          </c:extLst>
        </c:ser>
        <c:dLbls>
          <c:dLblPos val="ctr"/>
          <c:showLegendKey val="0"/>
          <c:showVal val="1"/>
          <c:showCatName val="0"/>
          <c:showSerName val="0"/>
          <c:showPercent val="0"/>
          <c:showBubbleSize val="0"/>
        </c:dLbls>
        <c:gapWidth val="50"/>
        <c:overlap val="100"/>
        <c:axId val="308724863"/>
        <c:axId val="308724383"/>
      </c:barChart>
      <c:catAx>
        <c:axId val="308724863"/>
        <c:scaling>
          <c:orientation val="minMax"/>
        </c:scaling>
        <c:delete val="1"/>
        <c:axPos val="l"/>
        <c:numFmt formatCode="General" sourceLinked="1"/>
        <c:majorTickMark val="none"/>
        <c:minorTickMark val="none"/>
        <c:tickLblPos val="nextTo"/>
        <c:crossAx val="308724383"/>
        <c:crosses val="autoZero"/>
        <c:auto val="1"/>
        <c:lblAlgn val="ctr"/>
        <c:lblOffset val="100"/>
        <c:noMultiLvlLbl val="0"/>
      </c:catAx>
      <c:valAx>
        <c:axId val="308724383"/>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08724863"/>
        <c:crosses val="autoZero"/>
        <c:crossBetween val="between"/>
      </c:valAx>
      <c:spPr>
        <a:noFill/>
        <a:ln>
          <a:noFill/>
        </a:ln>
        <a:effectLst/>
      </c:spPr>
    </c:plotArea>
    <c:legend>
      <c:legendPos val="r"/>
      <c:layout>
        <c:manualLayout>
          <c:xMode val="edge"/>
          <c:yMode val="edge"/>
          <c:x val="0.70452771141536585"/>
          <c:y val="0.34489555144335454"/>
          <c:w val="0.27180913561669717"/>
          <c:h val="0.460873009274871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27949014271913"/>
          <c:y val="0.18960095766407342"/>
          <c:w val="0.84405580524165014"/>
          <c:h val="0.70737039722343831"/>
        </c:manualLayout>
      </c:layout>
      <c:barChart>
        <c:barDir val="col"/>
        <c:grouping val="clustered"/>
        <c:varyColors val="0"/>
        <c:ser>
          <c:idx val="1"/>
          <c:order val="1"/>
          <c:tx>
            <c:strRef>
              <c:f>'10. PACE Window Monthly View'!$B$22</c:f>
              <c:strCache>
                <c:ptCount val="1"/>
                <c:pt idx="0">
                  <c:v>Projected PACE completion rate*</c:v>
                </c:pt>
              </c:strCache>
            </c:strRef>
          </c:tx>
          <c:spPr>
            <a:solidFill>
              <a:srgbClr val="0070C0">
                <a:alpha val="25000"/>
              </a:srgbClr>
            </a:solidFill>
            <a:ln>
              <a:noFill/>
            </a:ln>
            <a:effectLst/>
          </c:spPr>
          <c:invertIfNegative val="0"/>
          <c:cat>
            <c:numRef>
              <c:f>'10. PACE Window Monthly View'!$C$20:$K$20</c:f>
              <c:numCache>
                <c:formatCode>mmm\-yy</c:formatCode>
                <c:ptCount val="9"/>
                <c:pt idx="0">
                  <c:v>45748</c:v>
                </c:pt>
                <c:pt idx="1">
                  <c:v>45778</c:v>
                </c:pt>
                <c:pt idx="2">
                  <c:v>45809</c:v>
                </c:pt>
                <c:pt idx="3">
                  <c:v>45839</c:v>
                </c:pt>
                <c:pt idx="4">
                  <c:v>45870</c:v>
                </c:pt>
                <c:pt idx="5">
                  <c:v>45901</c:v>
                </c:pt>
                <c:pt idx="6">
                  <c:v>45931</c:v>
                </c:pt>
                <c:pt idx="7">
                  <c:v>45962</c:v>
                </c:pt>
                <c:pt idx="8">
                  <c:v>45992</c:v>
                </c:pt>
              </c:numCache>
            </c:numRef>
          </c:cat>
          <c:val>
            <c:numRef>
              <c:f>'10. PACE Window Monthly View'!$C$22:$K$22</c:f>
              <c:numCache>
                <c:formatCode>0%</c:formatCode>
                <c:ptCount val="9"/>
                <c:pt idx="0">
                  <c:v>0.41935483870967744</c:v>
                </c:pt>
                <c:pt idx="1">
                  <c:v>0.54838709677419351</c:v>
                </c:pt>
                <c:pt idx="2">
                  <c:v>0.64516129032258063</c:v>
                </c:pt>
                <c:pt idx="3">
                  <c:v>0.70967741935483875</c:v>
                </c:pt>
                <c:pt idx="4">
                  <c:v>0.83870967741935487</c:v>
                </c:pt>
                <c:pt idx="5">
                  <c:v>0.83870967741935487</c:v>
                </c:pt>
                <c:pt idx="6">
                  <c:v>0.87096774193548387</c:v>
                </c:pt>
                <c:pt idx="7">
                  <c:v>0.90322580645161288</c:v>
                </c:pt>
                <c:pt idx="8">
                  <c:v>0.967741935483871</c:v>
                </c:pt>
              </c:numCache>
            </c:numRef>
          </c:val>
          <c:extLst>
            <c:ext xmlns:c16="http://schemas.microsoft.com/office/drawing/2014/chart" uri="{C3380CC4-5D6E-409C-BE32-E72D297353CC}">
              <c16:uniqueId val="{00000000-CFD5-4CE9-9869-F4C4C6F7F871}"/>
            </c:ext>
          </c:extLst>
        </c:ser>
        <c:ser>
          <c:idx val="2"/>
          <c:order val="2"/>
          <c:tx>
            <c:strRef>
              <c:f>'10. PACE Window Monthly View'!$B$23</c:f>
              <c:strCache>
                <c:ptCount val="1"/>
                <c:pt idx="0">
                  <c:v>Actual PACE completion rate*</c:v>
                </c:pt>
              </c:strCache>
            </c:strRef>
          </c:tx>
          <c:spPr>
            <a:solidFill>
              <a:srgbClr val="0070C0"/>
            </a:solidFill>
            <a:ln>
              <a:noFill/>
            </a:ln>
            <a:effectLst/>
          </c:spPr>
          <c:invertIfNegative val="0"/>
          <c:cat>
            <c:numRef>
              <c:f>'10. PACE Window Monthly View'!$C$20:$K$20</c:f>
              <c:numCache>
                <c:formatCode>mmm\-yy</c:formatCode>
                <c:ptCount val="9"/>
                <c:pt idx="0">
                  <c:v>45748</c:v>
                </c:pt>
                <c:pt idx="1">
                  <c:v>45778</c:v>
                </c:pt>
                <c:pt idx="2">
                  <c:v>45809</c:v>
                </c:pt>
                <c:pt idx="3">
                  <c:v>45839</c:v>
                </c:pt>
                <c:pt idx="4">
                  <c:v>45870</c:v>
                </c:pt>
                <c:pt idx="5">
                  <c:v>45901</c:v>
                </c:pt>
                <c:pt idx="6">
                  <c:v>45931</c:v>
                </c:pt>
                <c:pt idx="7">
                  <c:v>45962</c:v>
                </c:pt>
                <c:pt idx="8">
                  <c:v>45992</c:v>
                </c:pt>
              </c:numCache>
            </c:numRef>
          </c:cat>
          <c:val>
            <c:numRef>
              <c:f>'10. PACE Window Monthly View'!$C$23:$K$23</c:f>
              <c:numCache>
                <c:formatCode>0%</c:formatCode>
                <c:ptCount val="9"/>
                <c:pt idx="0">
                  <c:v>0</c:v>
                </c:pt>
                <c:pt idx="1">
                  <c:v>9.6774193548387094E-2</c:v>
                </c:pt>
                <c:pt idx="2">
                  <c:v>0.16129032258064516</c:v>
                </c:pt>
                <c:pt idx="3">
                  <c:v>0.19354838709677419</c:v>
                </c:pt>
                <c:pt idx="4">
                  <c:v>0.22580645161290322</c:v>
                </c:pt>
                <c:pt idx="5">
                  <c:v>0.22580645161290322</c:v>
                </c:pt>
                <c:pt idx="6">
                  <c:v>0.25806451612903225</c:v>
                </c:pt>
                <c:pt idx="7">
                  <c:v>0.25806451612903225</c:v>
                </c:pt>
                <c:pt idx="8">
                  <c:v>0.29032258064516131</c:v>
                </c:pt>
              </c:numCache>
            </c:numRef>
          </c:val>
          <c:extLst>
            <c:ext xmlns:c16="http://schemas.microsoft.com/office/drawing/2014/chart" uri="{C3380CC4-5D6E-409C-BE32-E72D297353CC}">
              <c16:uniqueId val="{00000001-CFD5-4CE9-9869-F4C4C6F7F871}"/>
            </c:ext>
          </c:extLst>
        </c:ser>
        <c:dLbls>
          <c:showLegendKey val="0"/>
          <c:showVal val="0"/>
          <c:showCatName val="0"/>
          <c:showSerName val="0"/>
          <c:showPercent val="0"/>
          <c:showBubbleSize val="0"/>
        </c:dLbls>
        <c:gapWidth val="187"/>
        <c:overlap val="-27"/>
        <c:axId val="1264315776"/>
        <c:axId val="1264313376"/>
      </c:barChart>
      <c:lineChart>
        <c:grouping val="standard"/>
        <c:varyColors val="0"/>
        <c:ser>
          <c:idx val="0"/>
          <c:order val="0"/>
          <c:tx>
            <c:strRef>
              <c:f>'10. PACE Window Monthly View'!$B$21</c:f>
              <c:strCache>
                <c:ptCount val="1"/>
                <c:pt idx="0">
                  <c:v>Target PACE completion rate</c:v>
                </c:pt>
              </c:strCache>
            </c:strRef>
          </c:tx>
          <c:spPr>
            <a:ln w="28575" cap="rnd">
              <a:solidFill>
                <a:schemeClr val="accent2">
                  <a:lumMod val="75000"/>
                </a:schemeClr>
              </a:solidFill>
              <a:prstDash val="sysDash"/>
              <a:round/>
            </a:ln>
            <a:effectLst/>
          </c:spPr>
          <c:marker>
            <c:symbol val="none"/>
          </c:marker>
          <c:cat>
            <c:numRef>
              <c:f>'10. PACE Window Monthly View'!$C$20:$K$20</c:f>
              <c:numCache>
                <c:formatCode>mmm\-yy</c:formatCode>
                <c:ptCount val="9"/>
                <c:pt idx="0">
                  <c:v>45748</c:v>
                </c:pt>
                <c:pt idx="1">
                  <c:v>45778</c:v>
                </c:pt>
                <c:pt idx="2">
                  <c:v>45809</c:v>
                </c:pt>
                <c:pt idx="3">
                  <c:v>45839</c:v>
                </c:pt>
                <c:pt idx="4">
                  <c:v>45870</c:v>
                </c:pt>
                <c:pt idx="5">
                  <c:v>45901</c:v>
                </c:pt>
                <c:pt idx="6">
                  <c:v>45931</c:v>
                </c:pt>
                <c:pt idx="7">
                  <c:v>45962</c:v>
                </c:pt>
                <c:pt idx="8">
                  <c:v>45992</c:v>
                </c:pt>
              </c:numCache>
            </c:numRef>
          </c:cat>
          <c:val>
            <c:numRef>
              <c:f>'10. PACE Window Monthly View'!$C$21:$K$21</c:f>
              <c:numCache>
                <c:formatCode>0%</c:formatCode>
                <c:ptCount val="9"/>
                <c:pt idx="0">
                  <c:v>0.1</c:v>
                </c:pt>
                <c:pt idx="1">
                  <c:v>0.2</c:v>
                </c:pt>
                <c:pt idx="2">
                  <c:v>0.3</c:v>
                </c:pt>
                <c:pt idx="3">
                  <c:v>0.4</c:v>
                </c:pt>
                <c:pt idx="4">
                  <c:v>0.5</c:v>
                </c:pt>
                <c:pt idx="5">
                  <c:v>0.6</c:v>
                </c:pt>
                <c:pt idx="6">
                  <c:v>0.7</c:v>
                </c:pt>
                <c:pt idx="7">
                  <c:v>0.8</c:v>
                </c:pt>
                <c:pt idx="8">
                  <c:v>0.9</c:v>
                </c:pt>
              </c:numCache>
            </c:numRef>
          </c:val>
          <c:smooth val="0"/>
          <c:extLst>
            <c:ext xmlns:c16="http://schemas.microsoft.com/office/drawing/2014/chart" uri="{C3380CC4-5D6E-409C-BE32-E72D297353CC}">
              <c16:uniqueId val="{00000002-CFD5-4CE9-9869-F4C4C6F7F871}"/>
            </c:ext>
          </c:extLst>
        </c:ser>
        <c:dLbls>
          <c:showLegendKey val="0"/>
          <c:showVal val="0"/>
          <c:showCatName val="0"/>
          <c:showSerName val="0"/>
          <c:showPercent val="0"/>
          <c:showBubbleSize val="0"/>
        </c:dLbls>
        <c:marker val="1"/>
        <c:smooth val="0"/>
        <c:axId val="1264138912"/>
        <c:axId val="1264136512"/>
      </c:lineChart>
      <c:dateAx>
        <c:axId val="12643157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4313376"/>
        <c:crosses val="autoZero"/>
        <c:auto val="1"/>
        <c:lblOffset val="100"/>
        <c:baseTimeUnit val="months"/>
      </c:dateAx>
      <c:valAx>
        <c:axId val="1264313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4315776"/>
        <c:crosses val="autoZero"/>
        <c:crossBetween val="between"/>
      </c:valAx>
      <c:valAx>
        <c:axId val="1264136512"/>
        <c:scaling>
          <c:orientation val="minMax"/>
        </c:scaling>
        <c:delete val="1"/>
        <c:axPos val="r"/>
        <c:numFmt formatCode="0%" sourceLinked="1"/>
        <c:majorTickMark val="none"/>
        <c:minorTickMark val="none"/>
        <c:tickLblPos val="nextTo"/>
        <c:crossAx val="1264138912"/>
        <c:crosses val="max"/>
        <c:crossBetween val="between"/>
      </c:valAx>
      <c:dateAx>
        <c:axId val="1264138912"/>
        <c:scaling>
          <c:orientation val="minMax"/>
        </c:scaling>
        <c:delete val="1"/>
        <c:axPos val="b"/>
        <c:numFmt formatCode="mmm\-yy" sourceLinked="1"/>
        <c:majorTickMark val="out"/>
        <c:minorTickMark val="none"/>
        <c:tickLblPos val="nextTo"/>
        <c:crossAx val="1264136512"/>
        <c:crosses val="autoZero"/>
        <c:auto val="1"/>
        <c:lblOffset val="100"/>
        <c:baseTimeUnit val="months"/>
      </c:dateAx>
      <c:spPr>
        <a:noFill/>
        <a:ln>
          <a:noFill/>
        </a:ln>
        <a:effectLst/>
      </c:spPr>
    </c:plotArea>
    <c:legend>
      <c:legendPos val="t"/>
      <c:layout>
        <c:manualLayout>
          <c:xMode val="edge"/>
          <c:yMode val="edge"/>
          <c:x val="0.11451549010114356"/>
          <c:y val="7.3113913159905286E-2"/>
          <c:w val="0.76124424928723744"/>
          <c:h val="6.80018450828675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142875</xdr:rowOff>
    </xdr:from>
    <xdr:to>
      <xdr:col>7</xdr:col>
      <xdr:colOff>219075</xdr:colOff>
      <xdr:row>17</xdr:row>
      <xdr:rowOff>85725</xdr:rowOff>
    </xdr:to>
    <xdr:sp macro="" textlink="">
      <xdr:nvSpPr>
        <xdr:cNvPr id="2" name="Rectangle 1">
          <a:extLst>
            <a:ext uri="{FF2B5EF4-FFF2-40B4-BE49-F238E27FC236}">
              <a16:creationId xmlns:a16="http://schemas.microsoft.com/office/drawing/2014/main" id="{33AD91DB-47DD-4AC8-B83C-86AFF2D54F4E}"/>
            </a:ext>
          </a:extLst>
        </xdr:cNvPr>
        <xdr:cNvSpPr/>
      </xdr:nvSpPr>
      <xdr:spPr>
        <a:xfrm>
          <a:off x="123825" y="142875"/>
          <a:ext cx="4562475" cy="3019425"/>
        </a:xfrm>
        <a:prstGeom prst="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GB" sz="2800" b="1"/>
        </a:p>
        <a:p>
          <a:pPr algn="l"/>
          <a:r>
            <a:rPr lang="en-GB" sz="2800" b="1" baseline="0"/>
            <a:t>PACE 365 Tracker 2025 </a:t>
          </a:r>
        </a:p>
        <a:p>
          <a:pPr algn="l"/>
          <a:endParaRPr lang="en-GB" sz="1600" b="1" baseline="0"/>
        </a:p>
        <a:p>
          <a:pPr algn="l"/>
          <a:endParaRPr lang="en-GB" sz="1600" b="1" baseline="0"/>
        </a:p>
        <a:p>
          <a:pPr algn="l"/>
          <a:endParaRPr lang="en-GB" sz="1600" b="1" baseline="0"/>
        </a:p>
        <a:p>
          <a:pPr algn="l"/>
          <a:endParaRPr lang="en-GB" sz="1600" b="1" baseline="0"/>
        </a:p>
        <a:p>
          <a:pPr algn="l"/>
          <a:endParaRPr lang="en-GB" sz="1600" b="1" baseline="0"/>
        </a:p>
        <a:p>
          <a:pPr algn="l"/>
          <a:endParaRPr lang="en-GB" sz="1600" b="1"/>
        </a:p>
      </xdr:txBody>
    </xdr:sp>
    <xdr:clientData/>
  </xdr:twoCellAnchor>
  <xdr:twoCellAnchor>
    <xdr:from>
      <xdr:col>7</xdr:col>
      <xdr:colOff>522816</xdr:colOff>
      <xdr:row>1</xdr:row>
      <xdr:rowOff>7405</xdr:rowOff>
    </xdr:from>
    <xdr:to>
      <xdr:col>15</xdr:col>
      <xdr:colOff>552450</xdr:colOff>
      <xdr:row>17</xdr:row>
      <xdr:rowOff>66674</xdr:rowOff>
    </xdr:to>
    <xdr:sp macro="" textlink="">
      <xdr:nvSpPr>
        <xdr:cNvPr id="3" name="Rectangle 2">
          <a:extLst>
            <a:ext uri="{FF2B5EF4-FFF2-40B4-BE49-F238E27FC236}">
              <a16:creationId xmlns:a16="http://schemas.microsoft.com/office/drawing/2014/main" id="{B31CF79C-9AAE-4532-8107-67494595CBD4}"/>
            </a:ext>
          </a:extLst>
        </xdr:cNvPr>
        <xdr:cNvSpPr/>
      </xdr:nvSpPr>
      <xdr:spPr>
        <a:xfrm>
          <a:off x="4990041" y="188380"/>
          <a:ext cx="5135034" cy="2954869"/>
        </a:xfrm>
        <a:prstGeom prst="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t>Contents </a:t>
          </a:r>
        </a:p>
        <a:p>
          <a:pPr algn="l"/>
          <a:endParaRPr lang="en-GB" sz="1800" b="1"/>
        </a:p>
        <a:p>
          <a:pPr algn="l"/>
          <a:r>
            <a:rPr lang="en-GB" sz="1800" b="1" baseline="0"/>
            <a:t>Sheet     1	          Introduction </a:t>
          </a:r>
        </a:p>
        <a:p>
          <a:pPr algn="l"/>
          <a:r>
            <a:rPr lang="en-GB" sz="1800" b="1" baseline="0"/>
            <a:t>Sheets  2 - 4     Calendar Planning PACE</a:t>
          </a:r>
        </a:p>
        <a:p>
          <a:pPr algn="l"/>
          <a:r>
            <a:rPr lang="en-GB" sz="1800" b="1" baseline="0"/>
            <a:t>Sheet     5           Individual Objectives</a:t>
          </a:r>
        </a:p>
        <a:p>
          <a:pPr algn="l"/>
          <a:r>
            <a:rPr lang="en-GB" sz="1800" b="1" baseline="0"/>
            <a:t>Sheet     6          Team  Canvas Objectives</a:t>
          </a:r>
        </a:p>
        <a:p>
          <a:pPr algn="l"/>
          <a:r>
            <a:rPr lang="en-GB" sz="1800" b="1" baseline="0"/>
            <a:t>Sheet     7         CARES Values</a:t>
          </a:r>
        </a:p>
        <a:p>
          <a:pPr algn="l"/>
          <a:r>
            <a:rPr lang="en-GB" sz="1800" b="1" baseline="0"/>
            <a:t> Sheet    8          Feedback</a:t>
          </a:r>
        </a:p>
        <a:p>
          <a:pPr algn="l"/>
          <a:r>
            <a:rPr lang="en-GB" sz="1800" b="1" baseline="0"/>
            <a:t>Sheet      9         Compliance Summary</a:t>
          </a:r>
        </a:p>
        <a:p>
          <a:pPr algn="l"/>
          <a:r>
            <a:rPr lang="en-GB" sz="1800" b="1" baseline="0"/>
            <a:t>Sheet      10      Monthly Compliance Projections</a:t>
          </a:r>
          <a:endParaRPr lang="en-GB" sz="1800" b="1"/>
        </a:p>
      </xdr:txBody>
    </xdr:sp>
    <xdr:clientData/>
  </xdr:twoCellAnchor>
  <xdr:twoCellAnchor>
    <xdr:from>
      <xdr:col>0</xdr:col>
      <xdr:colOff>91016</xdr:colOff>
      <xdr:row>18</xdr:row>
      <xdr:rowOff>57150</xdr:rowOff>
    </xdr:from>
    <xdr:to>
      <xdr:col>15</xdr:col>
      <xdr:colOff>561975</xdr:colOff>
      <xdr:row>42</xdr:row>
      <xdr:rowOff>66675</xdr:rowOff>
    </xdr:to>
    <xdr:sp macro="" textlink="">
      <xdr:nvSpPr>
        <xdr:cNvPr id="4" name="TextBox 3">
          <a:extLst>
            <a:ext uri="{FF2B5EF4-FFF2-40B4-BE49-F238E27FC236}">
              <a16:creationId xmlns:a16="http://schemas.microsoft.com/office/drawing/2014/main" id="{3EC43651-37E8-4D52-A2E1-6D4FF3771BBA}"/>
            </a:ext>
          </a:extLst>
        </xdr:cNvPr>
        <xdr:cNvSpPr txBox="1"/>
      </xdr:nvSpPr>
      <xdr:spPr>
        <a:xfrm>
          <a:off x="91016" y="3486150"/>
          <a:ext cx="9614959" cy="458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2060"/>
              </a:solidFill>
            </a:rPr>
            <a:t>Introduction</a:t>
          </a:r>
        </a:p>
        <a:p>
          <a:r>
            <a:rPr lang="en-GB" sz="1200">
              <a:solidFill>
                <a:srgbClr val="002060"/>
              </a:solidFill>
            </a:rPr>
            <a:t>The</a:t>
          </a:r>
          <a:r>
            <a:rPr lang="en-GB" sz="1200" b="0">
              <a:solidFill>
                <a:srgbClr val="002060"/>
              </a:solidFill>
            </a:rPr>
            <a:t> purpose</a:t>
          </a:r>
          <a:r>
            <a:rPr lang="en-GB" sz="1200" b="0" baseline="0">
              <a:solidFill>
                <a:srgbClr val="002060"/>
              </a:solidFill>
            </a:rPr>
            <a:t> </a:t>
          </a:r>
          <a:r>
            <a:rPr lang="en-GB" sz="1200" baseline="0">
              <a:solidFill>
                <a:srgbClr val="002060"/>
              </a:solidFill>
            </a:rPr>
            <a:t>of this  PACE Tracker is to assist leaders planning their teams PACE for 2025 window.  Planning  over the year,  will help  you have a clear idea of your teams progress,  by sharing this tracker with your team via MS Teams channel you will enable the rest of the team to book their PACE, keep track of their progress and share objectives,  feedback and improve communication re PACE process.  The PACE window for 2025 is 1 st April to 31st December 2025. </a:t>
          </a:r>
        </a:p>
        <a:p>
          <a:endParaRPr lang="en-GB" sz="1200" baseline="0">
            <a:solidFill>
              <a:srgbClr val="002060"/>
            </a:solidFill>
          </a:endParaRPr>
        </a:p>
        <a:p>
          <a:r>
            <a:rPr lang="en-GB" sz="1200" baseline="0">
              <a:solidFill>
                <a:srgbClr val="002060"/>
              </a:solidFill>
            </a:rPr>
            <a:t> Sheet 1.  </a:t>
          </a:r>
          <a:r>
            <a:rPr lang="en-GB" sz="1200" b="1" baseline="0">
              <a:solidFill>
                <a:srgbClr val="002060"/>
              </a:solidFill>
            </a:rPr>
            <a:t>Introduction</a:t>
          </a:r>
          <a:r>
            <a:rPr lang="en-GB" sz="1200" baseline="0">
              <a:solidFill>
                <a:srgbClr val="002060"/>
              </a:solidFill>
            </a:rPr>
            <a:t>  includes outline of the purpose of the tracker and the contents of sheet. </a:t>
          </a:r>
        </a:p>
        <a:p>
          <a:endParaRPr lang="en-GB" sz="1200" b="0" i="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solidFill>
                <a:srgbClr val="002060"/>
              </a:solidFill>
              <a:effectLst/>
              <a:latin typeface="+mn-lt"/>
              <a:ea typeface="+mn-ea"/>
              <a:cs typeface="+mn-cs"/>
            </a:rPr>
            <a:t>Sheets 2 -4  </a:t>
          </a:r>
          <a:r>
            <a:rPr lang="en-GB" sz="1200" b="1" i="0" baseline="0">
              <a:solidFill>
                <a:srgbClr val="002060"/>
              </a:solidFill>
              <a:effectLst/>
              <a:latin typeface="+mn-lt"/>
              <a:ea typeface="+mn-ea"/>
              <a:cs typeface="+mn-cs"/>
            </a:rPr>
            <a:t>Calendar</a:t>
          </a:r>
          <a:r>
            <a:rPr lang="en-GB" sz="1200" b="0" i="0" baseline="0">
              <a:solidFill>
                <a:srgbClr val="002060"/>
              </a:solidFill>
              <a:effectLst/>
              <a:latin typeface="+mn-lt"/>
              <a:ea typeface="+mn-ea"/>
              <a:cs typeface="+mn-cs"/>
            </a:rPr>
            <a:t>  quarterly dates for you to </a:t>
          </a:r>
          <a:r>
            <a:rPr lang="en-GB" sz="1200" baseline="0">
              <a:solidFill>
                <a:srgbClr val="002060"/>
              </a:solidFill>
              <a:effectLst/>
              <a:latin typeface="+mn-lt"/>
              <a:ea typeface="+mn-ea"/>
              <a:cs typeface="+mn-cs"/>
            </a:rPr>
            <a:t> use to book and plan PACE conversations.  They will need to be copied into outlook calendars. </a:t>
          </a: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dk1"/>
              </a:solidFill>
              <a:effectLst/>
              <a:latin typeface="+mn-lt"/>
              <a:ea typeface="+mn-ea"/>
              <a:cs typeface="+mn-cs"/>
            </a:rPr>
            <a:t>   </a:t>
          </a:r>
          <a:endParaRPr lang="en-GB" sz="1200">
            <a:effectLst/>
          </a:endParaRPr>
        </a:p>
        <a:p>
          <a:r>
            <a:rPr lang="en-GB" sz="1200" b="0" i="0" baseline="0">
              <a:solidFill>
                <a:srgbClr val="002060"/>
              </a:solidFill>
              <a:effectLst/>
              <a:latin typeface="+mn-lt"/>
              <a:ea typeface="+mn-ea"/>
              <a:cs typeface="+mn-cs"/>
            </a:rPr>
            <a:t>Sheet 5</a:t>
          </a:r>
          <a:r>
            <a:rPr lang="en-GB" sz="1200" b="1" i="0" baseline="0">
              <a:solidFill>
                <a:srgbClr val="002060"/>
              </a:solidFill>
              <a:effectLst/>
              <a:latin typeface="+mn-lt"/>
              <a:ea typeface="+mn-ea"/>
              <a:cs typeface="+mn-cs"/>
            </a:rPr>
            <a:t>. Individual Objectives  </a:t>
          </a:r>
          <a:r>
            <a:rPr lang="en-GB" sz="1200" b="0" i="0" baseline="0">
              <a:solidFill>
                <a:srgbClr val="002060"/>
              </a:solidFill>
              <a:effectLst/>
              <a:latin typeface="+mn-lt"/>
              <a:ea typeface="+mn-ea"/>
              <a:cs typeface="+mn-cs"/>
            </a:rPr>
            <a:t>A space for you to share individual objectives with team. </a:t>
          </a:r>
        </a:p>
        <a:p>
          <a:endParaRPr lang="en-GB" sz="1200" b="0" i="0" baseline="0">
            <a:solidFill>
              <a:srgbClr val="002060"/>
            </a:solidFill>
            <a:effectLst/>
            <a:latin typeface="+mn-lt"/>
            <a:ea typeface="+mn-ea"/>
            <a:cs typeface="+mn-cs"/>
          </a:endParaRPr>
        </a:p>
        <a:p>
          <a:r>
            <a:rPr lang="en-GB" sz="1200" b="0" i="0" baseline="0">
              <a:solidFill>
                <a:srgbClr val="002060"/>
              </a:solidFill>
              <a:effectLst/>
              <a:latin typeface="+mn-lt"/>
              <a:ea typeface="+mn-ea"/>
              <a:cs typeface="+mn-cs"/>
            </a:rPr>
            <a:t>Sheet 6. </a:t>
          </a:r>
          <a:r>
            <a:rPr lang="en-GB" sz="1200" b="1" i="0" baseline="0">
              <a:solidFill>
                <a:srgbClr val="002060"/>
              </a:solidFill>
              <a:effectLst/>
              <a:latin typeface="+mn-lt"/>
              <a:ea typeface="+mn-ea"/>
              <a:cs typeface="+mn-cs"/>
            </a:rPr>
            <a:t>Team Canvas Objectives</a:t>
          </a:r>
          <a:r>
            <a:rPr lang="en-GB" sz="1200" b="0" i="0" baseline="0">
              <a:solidFill>
                <a:srgbClr val="002060"/>
              </a:solidFill>
              <a:effectLst/>
              <a:latin typeface="+mn-lt"/>
              <a:ea typeface="+mn-ea"/>
              <a:cs typeface="+mn-cs"/>
            </a:rPr>
            <a:t> A space for your  Team Canvas objectives with your team. There is also a template for review should you need to. </a:t>
          </a:r>
        </a:p>
        <a:p>
          <a:endParaRPr lang="en-GB" sz="1200" b="0" i="0" baseline="0">
            <a:solidFill>
              <a:srgbClr val="002060"/>
            </a:solidFill>
            <a:effectLst/>
            <a:latin typeface="+mn-lt"/>
            <a:ea typeface="+mn-ea"/>
            <a:cs typeface="+mn-cs"/>
          </a:endParaRPr>
        </a:p>
        <a:p>
          <a:r>
            <a:rPr lang="en-GB" sz="1200" b="0" i="0" baseline="0">
              <a:solidFill>
                <a:srgbClr val="002060"/>
              </a:solidFill>
              <a:effectLst/>
              <a:latin typeface="+mn-lt"/>
              <a:ea typeface="+mn-ea"/>
              <a:cs typeface="+mn-cs"/>
            </a:rPr>
            <a:t>Sheet 7.  </a:t>
          </a:r>
          <a:r>
            <a:rPr lang="en-GB" sz="1200" b="1" i="0" baseline="0">
              <a:solidFill>
                <a:srgbClr val="002060"/>
              </a:solidFill>
              <a:effectLst/>
              <a:latin typeface="+mn-lt"/>
              <a:ea typeface="+mn-ea"/>
              <a:cs typeface="+mn-cs"/>
            </a:rPr>
            <a:t>Feedback</a:t>
          </a:r>
          <a:r>
            <a:rPr lang="en-GB" sz="1200" b="0" i="0" baseline="0">
              <a:solidFill>
                <a:srgbClr val="002060"/>
              </a:solidFill>
              <a:effectLst/>
              <a:latin typeface="+mn-lt"/>
              <a:ea typeface="+mn-ea"/>
              <a:cs typeface="+mn-cs"/>
            </a:rPr>
            <a:t>  A space for your team to share feedback ideas. </a:t>
          </a:r>
        </a:p>
        <a:p>
          <a:endParaRPr lang="en-GB" sz="1200" b="0" i="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rgbClr val="002060"/>
              </a:solidFill>
              <a:effectLst/>
              <a:latin typeface="+mn-lt"/>
              <a:ea typeface="+mn-ea"/>
              <a:cs typeface="+mn-cs"/>
            </a:rPr>
            <a:t>Sheet 8.  </a:t>
          </a:r>
          <a:r>
            <a:rPr lang="en-GB" sz="1100" b="1" i="0" baseline="0">
              <a:solidFill>
                <a:srgbClr val="002060"/>
              </a:solidFill>
              <a:effectLst/>
              <a:latin typeface="+mn-lt"/>
              <a:ea typeface="+mn-ea"/>
              <a:cs typeface="+mn-cs"/>
            </a:rPr>
            <a:t>CARES Values   </a:t>
          </a:r>
          <a:r>
            <a:rPr lang="en-GB" sz="1100" b="0" i="0" baseline="0">
              <a:solidFill>
                <a:srgbClr val="002060"/>
              </a:solidFill>
              <a:effectLst/>
              <a:latin typeface="+mn-lt"/>
              <a:ea typeface="+mn-ea"/>
              <a:cs typeface="+mn-cs"/>
            </a:rPr>
            <a:t>  </a:t>
          </a:r>
          <a:r>
            <a:rPr lang="en-GB" sz="1200" b="0" i="0" baseline="0">
              <a:solidFill>
                <a:srgbClr val="002060"/>
              </a:solidFill>
              <a:effectLst/>
              <a:latin typeface="+mn-lt"/>
              <a:ea typeface="+mn-ea"/>
              <a:cs typeface="+mn-cs"/>
            </a:rPr>
            <a:t>The values behaviours frameworks which can be used to assist with PACE </a:t>
          </a:r>
          <a:endParaRPr lang="en-GB" sz="1200">
            <a:solidFill>
              <a:srgbClr val="002060"/>
            </a:solidFill>
            <a:effectLst/>
          </a:endParaRPr>
        </a:p>
        <a:p>
          <a:endParaRPr lang="en-GB" sz="1200" b="0" i="0" baseline="0">
            <a:solidFill>
              <a:srgbClr val="002060"/>
            </a:solidFill>
            <a:effectLst/>
            <a:latin typeface="+mn-lt"/>
            <a:ea typeface="+mn-ea"/>
            <a:cs typeface="+mn-cs"/>
          </a:endParaRPr>
        </a:p>
        <a:p>
          <a:r>
            <a:rPr lang="en-GB" sz="1200" b="0" i="0" baseline="0">
              <a:solidFill>
                <a:srgbClr val="002060"/>
              </a:solidFill>
              <a:effectLst/>
              <a:latin typeface="+mn-lt"/>
              <a:ea typeface="+mn-ea"/>
              <a:cs typeface="+mn-cs"/>
            </a:rPr>
            <a:t>Sheet 9.  </a:t>
          </a:r>
          <a:r>
            <a:rPr lang="en-GB" sz="1200" b="1" i="0" baseline="0">
              <a:solidFill>
                <a:srgbClr val="002060"/>
              </a:solidFill>
              <a:effectLst/>
              <a:latin typeface="+mn-lt"/>
              <a:ea typeface="+mn-ea"/>
              <a:cs typeface="+mn-cs"/>
            </a:rPr>
            <a:t>Compliance Summary  </a:t>
          </a:r>
          <a:r>
            <a:rPr lang="en-GB" sz="1200" b="0" i="0" baseline="0">
              <a:solidFill>
                <a:srgbClr val="002060"/>
              </a:solidFill>
              <a:effectLst/>
              <a:latin typeface="+mn-lt"/>
              <a:ea typeface="+mn-ea"/>
              <a:cs typeface="+mn-cs"/>
            </a:rPr>
            <a:t>Once updated with team members completion data and progress this will enable you to monitor your teams compliance. </a:t>
          </a:r>
        </a:p>
        <a:p>
          <a:endParaRPr lang="en-GB" sz="1200" b="0" i="0" baseline="0">
            <a:solidFill>
              <a:srgbClr val="002060"/>
            </a:solidFill>
            <a:effectLst/>
            <a:latin typeface="+mn-lt"/>
            <a:ea typeface="+mn-ea"/>
            <a:cs typeface="+mn-cs"/>
          </a:endParaRPr>
        </a:p>
        <a:p>
          <a:r>
            <a:rPr lang="en-GB" sz="1200" b="0" i="0" baseline="0">
              <a:solidFill>
                <a:srgbClr val="002060"/>
              </a:solidFill>
              <a:effectLst/>
              <a:latin typeface="+mn-lt"/>
              <a:ea typeface="+mn-ea"/>
              <a:cs typeface="+mn-cs"/>
            </a:rPr>
            <a:t>Sheet 10.   </a:t>
          </a:r>
          <a:r>
            <a:rPr lang="en-GB" sz="1200" b="1" i="0" baseline="0">
              <a:solidFill>
                <a:srgbClr val="002060"/>
              </a:solidFill>
              <a:effectLst/>
              <a:latin typeface="+mn-lt"/>
              <a:ea typeface="+mn-ea"/>
              <a:cs typeface="+mn-cs"/>
            </a:rPr>
            <a:t>Monthly Projections </a:t>
          </a:r>
          <a:r>
            <a:rPr lang="en-GB" sz="1200" b="0" i="0" baseline="0">
              <a:solidFill>
                <a:srgbClr val="002060"/>
              </a:solidFill>
              <a:effectLst/>
              <a:latin typeface="+mn-lt"/>
              <a:ea typeface="+mn-ea"/>
              <a:cs typeface="+mn-cs"/>
            </a:rPr>
            <a:t>Once sheet 9 is updated with completion results this sheet will update with your compliance against the monthly trajectory. </a:t>
          </a:r>
        </a:p>
        <a:p>
          <a:r>
            <a:rPr lang="en-GB" sz="1200" b="0" i="0">
              <a:solidFill>
                <a:schemeClr val="dk1"/>
              </a:solidFill>
              <a:effectLst/>
              <a:latin typeface="+mn-lt"/>
              <a:ea typeface="+mn-ea"/>
              <a:cs typeface="+mn-cs"/>
            </a:rPr>
            <a:t> </a:t>
          </a:r>
          <a:endParaRPr lang="en-GB" sz="1200">
            <a:solidFill>
              <a:srgbClr val="002060"/>
            </a:solidFill>
          </a:endParaRPr>
        </a:p>
      </xdr:txBody>
    </xdr:sp>
    <xdr:clientData/>
  </xdr:twoCellAnchor>
  <xdr:twoCellAnchor editAs="oneCell">
    <xdr:from>
      <xdr:col>17</xdr:col>
      <xdr:colOff>151341</xdr:colOff>
      <xdr:row>14</xdr:row>
      <xdr:rowOff>92075</xdr:rowOff>
    </xdr:from>
    <xdr:to>
      <xdr:col>25</xdr:col>
      <xdr:colOff>75142</xdr:colOff>
      <xdr:row>39</xdr:row>
      <xdr:rowOff>130175</xdr:rowOff>
    </xdr:to>
    <xdr:pic>
      <xdr:nvPicPr>
        <xdr:cNvPr id="5" name="Picture 4">
          <a:extLst>
            <a:ext uri="{FF2B5EF4-FFF2-40B4-BE49-F238E27FC236}">
              <a16:creationId xmlns:a16="http://schemas.microsoft.com/office/drawing/2014/main" id="{95A7F01A-425F-484C-A154-D26F29223E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0316" y="2625725"/>
          <a:ext cx="5029201" cy="456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600075</xdr:colOff>
      <xdr:row>1</xdr:row>
      <xdr:rowOff>38100</xdr:rowOff>
    </xdr:from>
    <xdr:to>
      <xdr:col>23</xdr:col>
      <xdr:colOff>276225</xdr:colOff>
      <xdr:row>11</xdr:row>
      <xdr:rowOff>28576</xdr:rowOff>
    </xdr:to>
    <xdr:sp macro="" textlink="">
      <xdr:nvSpPr>
        <xdr:cNvPr id="6" name="Oval 5">
          <a:extLst>
            <a:ext uri="{FF2B5EF4-FFF2-40B4-BE49-F238E27FC236}">
              <a16:creationId xmlns:a16="http://schemas.microsoft.com/office/drawing/2014/main" id="{BBC41C4F-0D09-49F2-95AF-EDCC52321394}"/>
            </a:ext>
          </a:extLst>
        </xdr:cNvPr>
        <xdr:cNvSpPr/>
      </xdr:nvSpPr>
      <xdr:spPr>
        <a:xfrm>
          <a:off x="10353675" y="228600"/>
          <a:ext cx="3943350" cy="1895476"/>
        </a:xfrm>
        <a:prstGeom prst="ellipse">
          <a:avLst/>
        </a:prstGeom>
        <a:solidFill>
          <a:srgbClr val="0070C0"/>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  Your  Teams</a:t>
          </a:r>
          <a:r>
            <a:rPr lang="en-GB" sz="2000" b="1" baseline="0"/>
            <a:t> </a:t>
          </a:r>
          <a:r>
            <a:rPr lang="en-GB" sz="2000" b="1"/>
            <a:t> PACE 365</a:t>
          </a:r>
        </a:p>
      </xdr:txBody>
    </xdr:sp>
    <xdr:clientData/>
  </xdr:twoCellAnchor>
  <xdr:twoCellAnchor editAs="oneCell">
    <xdr:from>
      <xdr:col>18</xdr:col>
      <xdr:colOff>533399</xdr:colOff>
      <xdr:row>3</xdr:row>
      <xdr:rowOff>180974</xdr:rowOff>
    </xdr:from>
    <xdr:to>
      <xdr:col>21</xdr:col>
      <xdr:colOff>257174</xdr:colOff>
      <xdr:row>12</xdr:row>
      <xdr:rowOff>19049</xdr:rowOff>
    </xdr:to>
    <xdr:pic>
      <xdr:nvPicPr>
        <xdr:cNvPr id="7" name="Graphic 6" descr="Chat outline">
          <a:extLst>
            <a:ext uri="{FF2B5EF4-FFF2-40B4-BE49-F238E27FC236}">
              <a16:creationId xmlns:a16="http://schemas.microsoft.com/office/drawing/2014/main" id="{9F8ABC7E-A607-4BEB-8F92-F438FAB890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506199" y="752474"/>
          <a:ext cx="1552575"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124240</xdr:colOff>
      <xdr:row>0</xdr:row>
      <xdr:rowOff>13390</xdr:rowOff>
    </xdr:from>
    <xdr:to>
      <xdr:col>16</xdr:col>
      <xdr:colOff>295383</xdr:colOff>
      <xdr:row>7</xdr:row>
      <xdr:rowOff>591240</xdr:rowOff>
    </xdr:to>
    <xdr:pic>
      <xdr:nvPicPr>
        <xdr:cNvPr id="6" name="Picture 5">
          <a:extLst>
            <a:ext uri="{FF2B5EF4-FFF2-40B4-BE49-F238E27FC236}">
              <a16:creationId xmlns:a16="http://schemas.microsoft.com/office/drawing/2014/main" id="{1165633A-7801-D8C4-90F7-5D247E6D86D7}"/>
            </a:ext>
          </a:extLst>
        </xdr:cNvPr>
        <xdr:cNvPicPr>
          <a:picLocks noChangeAspect="1"/>
        </xdr:cNvPicPr>
      </xdr:nvPicPr>
      <xdr:blipFill>
        <a:blip xmlns:r="http://schemas.openxmlformats.org/officeDocument/2006/relationships" r:embed="rId1"/>
        <a:stretch>
          <a:fillRect/>
        </a:stretch>
      </xdr:blipFill>
      <xdr:spPr>
        <a:xfrm>
          <a:off x="6477001" y="13390"/>
          <a:ext cx="8892730" cy="4475784"/>
        </a:xfrm>
        <a:prstGeom prst="rect">
          <a:avLst/>
        </a:prstGeom>
      </xdr:spPr>
    </xdr:pic>
    <xdr:clientData/>
  </xdr:twoCellAnchor>
  <xdr:twoCellAnchor editAs="oneCell">
    <xdr:from>
      <xdr:col>3</xdr:col>
      <xdr:colOff>356153</xdr:colOff>
      <xdr:row>7</xdr:row>
      <xdr:rowOff>438978</xdr:rowOff>
    </xdr:from>
    <xdr:to>
      <xdr:col>21</xdr:col>
      <xdr:colOff>494307</xdr:colOff>
      <xdr:row>35</xdr:row>
      <xdr:rowOff>92036</xdr:rowOff>
    </xdr:to>
    <xdr:pic>
      <xdr:nvPicPr>
        <xdr:cNvPr id="2" name="Picture 1">
          <a:extLst>
            <a:ext uri="{FF2B5EF4-FFF2-40B4-BE49-F238E27FC236}">
              <a16:creationId xmlns:a16="http://schemas.microsoft.com/office/drawing/2014/main" id="{E1176DBE-0492-FC29-6DB7-F25015F825C5}"/>
            </a:ext>
          </a:extLst>
        </xdr:cNvPr>
        <xdr:cNvPicPr>
          <a:picLocks noChangeAspect="1"/>
        </xdr:cNvPicPr>
      </xdr:nvPicPr>
      <xdr:blipFill>
        <a:blip xmlns:r="http://schemas.openxmlformats.org/officeDocument/2006/relationships" r:embed="rId2"/>
        <a:stretch>
          <a:fillRect/>
        </a:stretch>
      </xdr:blipFill>
      <xdr:spPr>
        <a:xfrm>
          <a:off x="6410740" y="4621695"/>
          <a:ext cx="11841480" cy="6428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448199</xdr:colOff>
      <xdr:row>26</xdr:row>
      <xdr:rowOff>171701</xdr:rowOff>
    </xdr:to>
    <xdr:pic>
      <xdr:nvPicPr>
        <xdr:cNvPr id="2" name="Picture 1">
          <a:extLst>
            <a:ext uri="{FF2B5EF4-FFF2-40B4-BE49-F238E27FC236}">
              <a16:creationId xmlns:a16="http://schemas.microsoft.com/office/drawing/2014/main" id="{176A262E-8F9D-D5A9-F884-F3000800320C}"/>
            </a:ext>
          </a:extLst>
        </xdr:cNvPr>
        <xdr:cNvPicPr>
          <a:picLocks noChangeAspect="1"/>
        </xdr:cNvPicPr>
      </xdr:nvPicPr>
      <xdr:blipFill>
        <a:blip xmlns:r="http://schemas.openxmlformats.org/officeDocument/2006/relationships" r:embed="rId1"/>
        <a:stretch>
          <a:fillRect/>
        </a:stretch>
      </xdr:blipFill>
      <xdr:spPr>
        <a:xfrm>
          <a:off x="0" y="0"/>
          <a:ext cx="10201799" cy="4877051"/>
        </a:xfrm>
        <a:prstGeom prst="rect">
          <a:avLst/>
        </a:prstGeom>
      </xdr:spPr>
    </xdr:pic>
    <xdr:clientData/>
  </xdr:twoCellAnchor>
  <xdr:twoCellAnchor editAs="oneCell">
    <xdr:from>
      <xdr:col>0</xdr:col>
      <xdr:colOff>103187</xdr:colOff>
      <xdr:row>27</xdr:row>
      <xdr:rowOff>114300</xdr:rowOff>
    </xdr:from>
    <xdr:to>
      <xdr:col>13</xdr:col>
      <xdr:colOff>379833</xdr:colOff>
      <xdr:row>58</xdr:row>
      <xdr:rowOff>114588</xdr:rowOff>
    </xdr:to>
    <xdr:pic>
      <xdr:nvPicPr>
        <xdr:cNvPr id="3" name="Picture 2">
          <a:extLst>
            <a:ext uri="{FF2B5EF4-FFF2-40B4-BE49-F238E27FC236}">
              <a16:creationId xmlns:a16="http://schemas.microsoft.com/office/drawing/2014/main" id="{E5CA27F1-709E-5948-32D5-6CAF2084D121}"/>
            </a:ext>
          </a:extLst>
        </xdr:cNvPr>
        <xdr:cNvPicPr>
          <a:picLocks noChangeAspect="1"/>
        </xdr:cNvPicPr>
      </xdr:nvPicPr>
      <xdr:blipFill>
        <a:blip xmlns:r="http://schemas.openxmlformats.org/officeDocument/2006/relationships" r:embed="rId2"/>
        <a:stretch>
          <a:fillRect/>
        </a:stretch>
      </xdr:blipFill>
      <xdr:spPr>
        <a:xfrm>
          <a:off x="103187" y="5000625"/>
          <a:ext cx="8201446" cy="5610513"/>
        </a:xfrm>
        <a:prstGeom prst="rect">
          <a:avLst/>
        </a:prstGeom>
      </xdr:spPr>
    </xdr:pic>
    <xdr:clientData/>
  </xdr:twoCellAnchor>
  <xdr:twoCellAnchor editAs="oneCell">
    <xdr:from>
      <xdr:col>0</xdr:col>
      <xdr:colOff>0</xdr:colOff>
      <xdr:row>58</xdr:row>
      <xdr:rowOff>187325</xdr:rowOff>
    </xdr:from>
    <xdr:to>
      <xdr:col>13</xdr:col>
      <xdr:colOff>263945</xdr:colOff>
      <xdr:row>90</xdr:row>
      <xdr:rowOff>152696</xdr:rowOff>
    </xdr:to>
    <xdr:pic>
      <xdr:nvPicPr>
        <xdr:cNvPr id="4" name="Picture 3">
          <a:extLst>
            <a:ext uri="{FF2B5EF4-FFF2-40B4-BE49-F238E27FC236}">
              <a16:creationId xmlns:a16="http://schemas.microsoft.com/office/drawing/2014/main" id="{B88E1C84-DA61-7783-E19B-302B327F87FB}"/>
            </a:ext>
          </a:extLst>
        </xdr:cNvPr>
        <xdr:cNvPicPr>
          <a:picLocks noChangeAspect="1"/>
        </xdr:cNvPicPr>
      </xdr:nvPicPr>
      <xdr:blipFill>
        <a:blip xmlns:r="http://schemas.openxmlformats.org/officeDocument/2006/relationships" r:embed="rId3"/>
        <a:stretch>
          <a:fillRect/>
        </a:stretch>
      </xdr:blipFill>
      <xdr:spPr>
        <a:xfrm>
          <a:off x="0" y="11236325"/>
          <a:ext cx="8312570" cy="6061371"/>
        </a:xfrm>
        <a:prstGeom prst="rect">
          <a:avLst/>
        </a:prstGeom>
      </xdr:spPr>
    </xdr:pic>
    <xdr:clientData/>
  </xdr:twoCellAnchor>
  <xdr:twoCellAnchor editAs="oneCell">
    <xdr:from>
      <xdr:col>14</xdr:col>
      <xdr:colOff>87312</xdr:colOff>
      <xdr:row>27</xdr:row>
      <xdr:rowOff>11112</xdr:rowOff>
    </xdr:from>
    <xdr:to>
      <xdr:col>27</xdr:col>
      <xdr:colOff>141698</xdr:colOff>
      <xdr:row>58</xdr:row>
      <xdr:rowOff>106656</xdr:rowOff>
    </xdr:to>
    <xdr:pic>
      <xdr:nvPicPr>
        <xdr:cNvPr id="5" name="Picture 4">
          <a:extLst>
            <a:ext uri="{FF2B5EF4-FFF2-40B4-BE49-F238E27FC236}">
              <a16:creationId xmlns:a16="http://schemas.microsoft.com/office/drawing/2014/main" id="{BE75AAA1-102A-51C4-F33E-A06E8B4114C3}"/>
            </a:ext>
          </a:extLst>
        </xdr:cNvPr>
        <xdr:cNvPicPr>
          <a:picLocks noChangeAspect="1"/>
        </xdr:cNvPicPr>
      </xdr:nvPicPr>
      <xdr:blipFill>
        <a:blip xmlns:r="http://schemas.openxmlformats.org/officeDocument/2006/relationships" r:embed="rId4"/>
        <a:stretch>
          <a:fillRect/>
        </a:stretch>
      </xdr:blipFill>
      <xdr:spPr>
        <a:xfrm>
          <a:off x="8621712" y="4897437"/>
          <a:ext cx="7979186" cy="5705769"/>
        </a:xfrm>
        <a:prstGeom prst="rect">
          <a:avLst/>
        </a:prstGeom>
      </xdr:spPr>
    </xdr:pic>
    <xdr:clientData/>
  </xdr:twoCellAnchor>
  <xdr:twoCellAnchor editAs="oneCell">
    <xdr:from>
      <xdr:col>14</xdr:col>
      <xdr:colOff>57149</xdr:colOff>
      <xdr:row>59</xdr:row>
      <xdr:rowOff>19050</xdr:rowOff>
    </xdr:from>
    <xdr:to>
      <xdr:col>27</xdr:col>
      <xdr:colOff>235365</xdr:colOff>
      <xdr:row>91</xdr:row>
      <xdr:rowOff>73325</xdr:rowOff>
    </xdr:to>
    <xdr:pic>
      <xdr:nvPicPr>
        <xdr:cNvPr id="6" name="Picture 5">
          <a:extLst>
            <a:ext uri="{FF2B5EF4-FFF2-40B4-BE49-F238E27FC236}">
              <a16:creationId xmlns:a16="http://schemas.microsoft.com/office/drawing/2014/main" id="{293DA42F-A3AC-C815-4644-1FD27F37A9CF}"/>
            </a:ext>
          </a:extLst>
        </xdr:cNvPr>
        <xdr:cNvPicPr>
          <a:picLocks noChangeAspect="1"/>
        </xdr:cNvPicPr>
      </xdr:nvPicPr>
      <xdr:blipFill>
        <a:blip xmlns:r="http://schemas.openxmlformats.org/officeDocument/2006/relationships" r:embed="rId5"/>
        <a:stretch>
          <a:fillRect/>
        </a:stretch>
      </xdr:blipFill>
      <xdr:spPr>
        <a:xfrm>
          <a:off x="8591549" y="10696575"/>
          <a:ext cx="8103016" cy="5845475"/>
        </a:xfrm>
        <a:prstGeom prst="rect">
          <a:avLst/>
        </a:prstGeom>
      </xdr:spPr>
    </xdr:pic>
    <xdr:clientData/>
  </xdr:twoCellAnchor>
  <xdr:twoCellAnchor editAs="oneCell">
    <xdr:from>
      <xdr:col>27</xdr:col>
      <xdr:colOff>406400</xdr:colOff>
      <xdr:row>27</xdr:row>
      <xdr:rowOff>92075</xdr:rowOff>
    </xdr:from>
    <xdr:to>
      <xdr:col>40</xdr:col>
      <xdr:colOff>505238</xdr:colOff>
      <xdr:row>57</xdr:row>
      <xdr:rowOff>168557</xdr:rowOff>
    </xdr:to>
    <xdr:pic>
      <xdr:nvPicPr>
        <xdr:cNvPr id="7" name="Picture 6">
          <a:extLst>
            <a:ext uri="{FF2B5EF4-FFF2-40B4-BE49-F238E27FC236}">
              <a16:creationId xmlns:a16="http://schemas.microsoft.com/office/drawing/2014/main" id="{1C93F777-120D-FF3C-1669-4BB07CCABEF1}"/>
            </a:ext>
          </a:extLst>
        </xdr:cNvPr>
        <xdr:cNvPicPr>
          <a:picLocks noChangeAspect="1"/>
        </xdr:cNvPicPr>
      </xdr:nvPicPr>
      <xdr:blipFill>
        <a:blip xmlns:r="http://schemas.openxmlformats.org/officeDocument/2006/relationships" r:embed="rId6"/>
        <a:stretch>
          <a:fillRect/>
        </a:stretch>
      </xdr:blipFill>
      <xdr:spPr>
        <a:xfrm>
          <a:off x="16865600" y="4978400"/>
          <a:ext cx="8023638" cy="5505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256898</xdr:colOff>
      <xdr:row>4</xdr:row>
      <xdr:rowOff>8283</xdr:rowOff>
    </xdr:from>
    <xdr:to>
      <xdr:col>8</xdr:col>
      <xdr:colOff>2228436</xdr:colOff>
      <xdr:row>9</xdr:row>
      <xdr:rowOff>5383</xdr:rowOff>
    </xdr:to>
    <xdr:graphicFrame macro="">
      <xdr:nvGraphicFramePr>
        <xdr:cNvPr id="2" name="Chart 1">
          <a:extLst>
            <a:ext uri="{FF2B5EF4-FFF2-40B4-BE49-F238E27FC236}">
              <a16:creationId xmlns:a16="http://schemas.microsoft.com/office/drawing/2014/main" id="{CF4A2762-40F2-4D78-C8A9-D9968839EE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155863</xdr:colOff>
      <xdr:row>2</xdr:row>
      <xdr:rowOff>129887</xdr:rowOff>
    </xdr:from>
    <xdr:to>
      <xdr:col>13</xdr:col>
      <xdr:colOff>554181</xdr:colOff>
      <xdr:row>18</xdr:row>
      <xdr:rowOff>60615</xdr:rowOff>
    </xdr:to>
    <xdr:graphicFrame macro="">
      <xdr:nvGraphicFramePr>
        <xdr:cNvPr id="3" name="Chart 2">
          <a:extLst>
            <a:ext uri="{FF2B5EF4-FFF2-40B4-BE49-F238E27FC236}">
              <a16:creationId xmlns:a16="http://schemas.microsoft.com/office/drawing/2014/main" id="{73927326-F14A-4383-8DEB-28B3C6B0C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865D78-4468-49C4-B7EA-FFE6068E98EF}" name="Table134" displayName="Table134" ref="B5:C19" totalsRowShown="0" headerRowDxfId="27" tableBorderDxfId="26">
  <autoFilter ref="B5:C19" xr:uid="{BA534137-A67D-4945-910D-42613D046356}"/>
  <tableColumns count="2">
    <tableColumn id="1" xr3:uid="{C7AEFDA0-1B13-4670-B7F3-3BA284518F72}" name="Objective" dataDxfId="25"/>
    <tableColumn id="2" xr3:uid="{37F3E67C-98D9-4C3E-9AC0-FACA97A5F8C3}" name="Comments" dataDxfId="2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19A397-9A48-4990-A0CD-FB9D24FCA08A}" name="Table13" displayName="Table13" ref="B5:C24" totalsRowShown="0" headerRowDxfId="23" tableBorderDxfId="22">
  <autoFilter ref="B5:C24" xr:uid="{BA534137-A67D-4945-910D-42613D046356}"/>
  <tableColumns count="2">
    <tableColumn id="1" xr3:uid="{1A65331E-C111-4884-8A04-34FBA0A571BE}" name="Objective" dataDxfId="21"/>
    <tableColumn id="2" xr3:uid="{0D76E45B-E008-496A-8F60-8EF2AF0169E0}" name="Latest updates"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7A5E36-BA21-4401-918F-A016536100C4}" name="Table1345" displayName="Table1345" ref="B5:C24" totalsRowShown="0" headerRowDxfId="19" tableBorderDxfId="18">
  <autoFilter ref="B5:C24" xr:uid="{467A5E36-BA21-4401-918F-A016536100C4}"/>
  <tableColumns count="2">
    <tableColumn id="1" xr3:uid="{5481E641-661B-44A0-8B4A-40308BB60F5A}" name="Feedback Area" dataDxfId="17"/>
    <tableColumn id="2" xr3:uid="{D6323E9F-5ED7-4AFB-B3DC-0F46687D67F6}" name="Example of feedback areas to think about" dataDxfId="1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34137-A67D-4945-910D-42613D046356}" name="Table1" displayName="Table1" ref="B11:I42" totalsRowShown="0" headerRowDxfId="15" tableBorderDxfId="14">
  <autoFilter ref="B11:I42" xr:uid="{BA534137-A67D-4945-910D-42613D046356}"/>
  <tableColumns count="8">
    <tableColumn id="1" xr3:uid="{92A3FFD7-63C3-4C54-8CDC-C14ED3DA486E}" name="Employee Name" dataDxfId="13"/>
    <tableColumn id="8" xr3:uid="{8CDF50DC-2E3D-46EE-9864-DA2BCE1CB2D8}" name="Line Manager" dataDxfId="12"/>
    <tableColumn id="2" xr3:uid="{F0E0C9AD-E0F9-4AF5-B1A0-256526A40875}" name="Date of PACE" dataDxfId="11"/>
    <tableColumn id="3" xr3:uid="{6AE80C96-9DC0-4F12-A8D6-04A76B03B360}" name="Rescheduled to" dataDxfId="10"/>
    <tableColumn id="6" xr3:uid="{0268A6E5-A48D-4216-9BAC-5BCC91822173}" name="Actual Date" dataDxfId="9">
      <calculatedColumnFormula>IF(Table1[[#This Row],[Rescheduled to]]="", IF(Table1[[#This Row],[Date of PACE]]="", "", Table1[[#This Row],[Date of PACE]]), Table1[[#This Row],[Rescheduled to]])</calculatedColumnFormula>
    </tableColumn>
    <tableColumn id="7" xr3:uid="{FAE94E9C-2E1A-4F0A-A6D6-64E287516DFB}" name="FY Quarter" dataDxfId="8">
      <calculatedColumnFormula>IFERROR(IF(MONTH(F12)&gt;=4, "Q" &amp; INT((MONTH(F12)-4)/3)+1, "Q" &amp; INT((MONTH(F12)+8)/3)+1), "")</calculatedColumnFormula>
    </tableColumn>
    <tableColumn id="4" xr3:uid="{4917D6E8-5E2F-40C3-948C-5A4B010C4923}" name="Completed?" dataDxfId="7"/>
    <tableColumn id="5" xr3:uid="{C3FAA48F-443C-4F9C-9431-501F051D3BA3}" name="Comments" dataDxfId="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5B1-0184-4869-AA5D-5724CC50945F}">
  <sheetPr>
    <tabColor theme="2"/>
  </sheetPr>
  <dimension ref="A1"/>
  <sheetViews>
    <sheetView tabSelected="1" topLeftCell="A8" workbookViewId="0">
      <selection activeCell="AA18" sqref="AA18"/>
    </sheetView>
  </sheetViews>
  <sheetFormatPr defaultColWidth="9.140625" defaultRowHeight="15"/>
  <cols>
    <col min="1" max="16384" width="9.140625" style="45"/>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4170-4EF3-4DE6-940E-3F2FD5DD2DD3}">
  <sheetPr>
    <tabColor theme="0" tint="-0.34998626667073579"/>
  </sheetPr>
  <dimension ref="B1:N25"/>
  <sheetViews>
    <sheetView showGridLines="0" zoomScale="110" zoomScaleNormal="110" workbookViewId="0">
      <selection activeCell="O11" sqref="O11"/>
    </sheetView>
  </sheetViews>
  <sheetFormatPr defaultRowHeight="15"/>
  <cols>
    <col min="1" max="1" width="2.85546875" customWidth="1"/>
    <col min="2" max="2" width="30.85546875" customWidth="1"/>
    <col min="3" max="3" width="10.140625" bestFit="1" customWidth="1"/>
    <col min="8" max="8" width="10.42578125" customWidth="1"/>
  </cols>
  <sheetData>
    <row r="1" spans="2:14" ht="15.75" thickBot="1"/>
    <row r="2" spans="2:14" ht="36.75" customHeight="1" thickBot="1">
      <c r="B2" s="179" t="s">
        <v>44</v>
      </c>
      <c r="C2" s="180"/>
      <c r="D2" s="180"/>
      <c r="E2" s="180"/>
      <c r="F2" s="180"/>
      <c r="G2" s="180"/>
      <c r="H2" s="180"/>
      <c r="I2" s="180"/>
      <c r="J2" s="180"/>
      <c r="K2" s="180"/>
      <c r="L2" s="180"/>
      <c r="M2" s="180"/>
      <c r="N2" s="181"/>
    </row>
    <row r="19" spans="2:14" ht="15.75" thickBot="1"/>
    <row r="20" spans="2:14" ht="44.45" customHeight="1">
      <c r="B20" s="12" t="s">
        <v>26</v>
      </c>
      <c r="C20" s="13">
        <v>45748</v>
      </c>
      <c r="D20" s="13">
        <v>45778</v>
      </c>
      <c r="E20" s="13">
        <v>45809</v>
      </c>
      <c r="F20" s="13">
        <v>45839</v>
      </c>
      <c r="G20" s="13">
        <v>45870</v>
      </c>
      <c r="H20" s="13">
        <v>45901</v>
      </c>
      <c r="I20" s="13">
        <v>45931</v>
      </c>
      <c r="J20" s="13">
        <v>45962</v>
      </c>
      <c r="K20" s="13">
        <v>45992</v>
      </c>
      <c r="L20" s="14">
        <v>46023</v>
      </c>
      <c r="M20" s="14">
        <v>46054</v>
      </c>
      <c r="N20" s="15">
        <v>46082</v>
      </c>
    </row>
    <row r="21" spans="2:14" ht="26.1" customHeight="1">
      <c r="B21" s="24" t="s">
        <v>7</v>
      </c>
      <c r="C21" s="18">
        <v>0.1</v>
      </c>
      <c r="D21" s="18">
        <v>0.2</v>
      </c>
      <c r="E21" s="18">
        <v>0.3</v>
      </c>
      <c r="F21" s="18">
        <v>0.4</v>
      </c>
      <c r="G21" s="18">
        <v>0.5</v>
      </c>
      <c r="H21" s="18">
        <v>0.6</v>
      </c>
      <c r="I21" s="18">
        <v>0.7</v>
      </c>
      <c r="J21" s="18">
        <v>0.8</v>
      </c>
      <c r="K21" s="18">
        <v>0.9</v>
      </c>
      <c r="L21" s="175" t="s">
        <v>17</v>
      </c>
      <c r="M21" s="175"/>
      <c r="N21" s="176"/>
    </row>
    <row r="22" spans="2:14" ht="23.45" customHeight="1">
      <c r="B22" s="24" t="s">
        <v>51</v>
      </c>
      <c r="C22" s="18">
        <f>(COUNTIF(Table1[[Actual Date]:[Actual Date]], "&lt;" &amp; '10. PACE Window Monthly View'!D20)/COUNTA(Table1[[Employee Name]:[Employee Name]]))</f>
        <v>0.41935483870967744</v>
      </c>
      <c r="D22" s="18">
        <f>(COUNTIF(Table1[[Actual Date]:[Actual Date]], "&lt;" &amp; '10. PACE Window Monthly View'!E20)/COUNTA(Table1[[Employee Name]:[Employee Name]]))</f>
        <v>0.54838709677419351</v>
      </c>
      <c r="E22" s="18">
        <f>(COUNTIF(Table1[[Actual Date]:[Actual Date]], "&lt;" &amp; '10. PACE Window Monthly View'!F20)/COUNTA(Table1[[Employee Name]:[Employee Name]]))</f>
        <v>0.64516129032258063</v>
      </c>
      <c r="F22" s="18">
        <f>(COUNTIF(Table1[[Actual Date]:[Actual Date]], "&lt;" &amp; '10. PACE Window Monthly View'!G20)/COUNTA(Table1[[Employee Name]:[Employee Name]]))</f>
        <v>0.70967741935483875</v>
      </c>
      <c r="G22" s="18">
        <f>(COUNTIF(Table1[[Actual Date]:[Actual Date]], "&lt;" &amp; '10. PACE Window Monthly View'!H20)/COUNTA(Table1[[Employee Name]:[Employee Name]]))</f>
        <v>0.83870967741935487</v>
      </c>
      <c r="H22" s="18">
        <f>(COUNTIF(Table1[[Actual Date]:[Actual Date]], "&lt;" &amp; '10. PACE Window Monthly View'!I20)/COUNTA(Table1[[Employee Name]:[Employee Name]]))</f>
        <v>0.83870967741935487</v>
      </c>
      <c r="I22" s="18">
        <f>(COUNTIF(Table1[[Actual Date]:[Actual Date]], "&lt;" &amp; '10. PACE Window Monthly View'!J20)/COUNTA(Table1[[Employee Name]:[Employee Name]]))</f>
        <v>0.87096774193548387</v>
      </c>
      <c r="J22" s="18">
        <f>(COUNTIF(Table1[[Actual Date]:[Actual Date]], "&lt;" &amp; '10. PACE Window Monthly View'!K20)/COUNTA(Table1[[Employee Name]:[Employee Name]]))</f>
        <v>0.90322580645161288</v>
      </c>
      <c r="K22" s="18">
        <f>(COUNTIF(Table1[[Actual Date]:[Actual Date]], "&lt;" &amp; '10. PACE Window Monthly View'!L20)/COUNTA(Table1[[Employee Name]:[Employee Name]]))</f>
        <v>0.967741935483871</v>
      </c>
      <c r="L22" s="175"/>
      <c r="M22" s="175"/>
      <c r="N22" s="176"/>
    </row>
    <row r="23" spans="2:14" ht="22.5" customHeight="1" thickBot="1">
      <c r="B23" s="25" t="s">
        <v>50</v>
      </c>
      <c r="C23" s="19">
        <f>(COUNTIFS(Table1[[Completed?]:[Completed?]],"Yes", Table1[[Actual Date]:[Actual Date]], "&lt;" &amp; '10. PACE Window Monthly View'!D20)/COUNTA(Table1[[Employee Name]:[Employee Name]]))</f>
        <v>0</v>
      </c>
      <c r="D23" s="19">
        <f>(COUNTIFS(Table1[[Completed?]:[Completed?]],"Yes", Table1[[Actual Date]:[Actual Date]], "&lt;" &amp; '10. PACE Window Monthly View'!E20)/COUNTA(Table1[[Employee Name]:[Employee Name]]))</f>
        <v>9.6774193548387094E-2</v>
      </c>
      <c r="E23" s="19">
        <f>(COUNTIFS(Table1[[Completed?]:[Completed?]],"Yes", Table1[[Actual Date]:[Actual Date]], "&lt;" &amp; '10. PACE Window Monthly View'!F20)/COUNTA(Table1[[Employee Name]:[Employee Name]]))</f>
        <v>0.16129032258064516</v>
      </c>
      <c r="F23" s="19">
        <f>(COUNTIFS(Table1[[Completed?]:[Completed?]],"Yes", Table1[[Actual Date]:[Actual Date]], "&lt;" &amp; '10. PACE Window Monthly View'!G20)/COUNTA(Table1[[Employee Name]:[Employee Name]]))</f>
        <v>0.19354838709677419</v>
      </c>
      <c r="G23" s="19">
        <f>(COUNTIFS(Table1[[Completed?]:[Completed?]],"Yes", Table1[[Actual Date]:[Actual Date]], "&lt;" &amp; '10. PACE Window Monthly View'!H20)/COUNTA(Table1[[Employee Name]:[Employee Name]]))</f>
        <v>0.22580645161290322</v>
      </c>
      <c r="H23" s="19">
        <f>(COUNTIFS(Table1[[Completed?]:[Completed?]],"Yes", Table1[[Actual Date]:[Actual Date]], "&lt;" &amp; '10. PACE Window Monthly View'!I20)/COUNTA(Table1[[Employee Name]:[Employee Name]]))</f>
        <v>0.22580645161290322</v>
      </c>
      <c r="I23" s="19">
        <f>(COUNTIFS(Table1[[Completed?]:[Completed?]],"Yes", Table1[[Actual Date]:[Actual Date]], "&lt;" &amp; '10. PACE Window Monthly View'!J20)/COUNTA(Table1[[Employee Name]:[Employee Name]]))</f>
        <v>0.25806451612903225</v>
      </c>
      <c r="J23" s="19">
        <f>(COUNTIFS(Table1[[Completed?]:[Completed?]],"Yes", Table1[[Actual Date]:[Actual Date]], "&lt;" &amp; '10. PACE Window Monthly View'!K20)/COUNTA(Table1[[Employee Name]:[Employee Name]]))</f>
        <v>0.25806451612903225</v>
      </c>
      <c r="K23" s="19">
        <f>(COUNTIFS(Table1[[Completed?]:[Completed?]],"Yes", Table1[[Actual Date]:[Actual Date]], "&lt;" &amp; '10. PACE Window Monthly View'!L20)/COUNTA(Table1[[Employee Name]:[Employee Name]]))</f>
        <v>0.29032258064516131</v>
      </c>
      <c r="L23" s="177"/>
      <c r="M23" s="177"/>
      <c r="N23" s="178"/>
    </row>
    <row r="24" spans="2:14" ht="15.75" thickBot="1"/>
    <row r="25" spans="2:14" ht="47.25" customHeight="1" thickBot="1">
      <c r="B25" s="172" t="s">
        <v>53</v>
      </c>
      <c r="C25" s="173"/>
      <c r="D25" s="173"/>
      <c r="E25" s="173"/>
      <c r="F25" s="173"/>
      <c r="G25" s="173"/>
      <c r="H25" s="173"/>
      <c r="I25" s="173"/>
      <c r="J25" s="173"/>
      <c r="K25" s="173"/>
      <c r="L25" s="173"/>
      <c r="M25" s="173"/>
      <c r="N25" s="174"/>
    </row>
  </sheetData>
  <mergeCells count="3">
    <mergeCell ref="B25:N25"/>
    <mergeCell ref="L21:N23"/>
    <mergeCell ref="B2:N2"/>
  </mergeCells>
  <conditionalFormatting sqref="C22:K22">
    <cfRule type="expression" dxfId="1" priority="2">
      <formula>C$22&gt;=C$21</formula>
    </cfRule>
  </conditionalFormatting>
  <conditionalFormatting sqref="C23:K23">
    <cfRule type="expression" dxfId="0" priority="1">
      <formula>C$23&gt;=C$21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A5E9-32E6-4DD1-BAF6-D281EBD79E9C}">
  <sheetPr>
    <tabColor rgb="FF00B050"/>
  </sheetPr>
  <dimension ref="B1:H17"/>
  <sheetViews>
    <sheetView showGridLines="0" workbookViewId="0">
      <selection activeCell="B2" sqref="B2:H2"/>
    </sheetView>
  </sheetViews>
  <sheetFormatPr defaultRowHeight="71.25" customHeight="1"/>
  <cols>
    <col min="1" max="1" width="2.85546875" customWidth="1"/>
    <col min="2" max="2" width="14.140625" customWidth="1"/>
    <col min="3" max="3" width="26" customWidth="1"/>
    <col min="4" max="8" width="30.7109375" customWidth="1"/>
  </cols>
  <sheetData>
    <row r="1" spans="2:8" ht="71.25" customHeight="1" thickBot="1">
      <c r="B1" s="110" t="s">
        <v>56</v>
      </c>
      <c r="C1" s="111"/>
      <c r="D1" s="111"/>
      <c r="E1" s="111"/>
      <c r="F1" s="111"/>
      <c r="G1" s="111"/>
      <c r="H1" s="112"/>
    </row>
    <row r="2" spans="2:8" ht="71.25" customHeight="1" thickBot="1">
      <c r="B2" s="115" t="s">
        <v>106</v>
      </c>
      <c r="C2" s="116"/>
      <c r="D2" s="116"/>
      <c r="E2" s="116"/>
      <c r="F2" s="116"/>
      <c r="G2" s="116"/>
      <c r="H2" s="117"/>
    </row>
    <row r="3" spans="2:8" ht="26.25" customHeight="1" thickBot="1"/>
    <row r="4" spans="2:8" ht="120" customHeight="1">
      <c r="B4" s="32"/>
      <c r="C4" s="89" t="s">
        <v>42</v>
      </c>
      <c r="D4" s="90" t="s">
        <v>37</v>
      </c>
      <c r="E4" s="90" t="s">
        <v>39</v>
      </c>
      <c r="F4" s="90" t="s">
        <v>40</v>
      </c>
      <c r="G4" s="90" t="s">
        <v>38</v>
      </c>
      <c r="H4" s="91" t="s">
        <v>41</v>
      </c>
    </row>
    <row r="5" spans="2:8" ht="120" customHeight="1">
      <c r="B5" s="113">
        <v>45748</v>
      </c>
      <c r="C5" s="23">
        <v>45747</v>
      </c>
      <c r="D5" s="44" t="s">
        <v>79</v>
      </c>
      <c r="E5" s="44" t="s">
        <v>79</v>
      </c>
      <c r="F5" s="44" t="s">
        <v>79</v>
      </c>
      <c r="G5" s="44" t="s">
        <v>79</v>
      </c>
      <c r="H5" s="44" t="s">
        <v>79</v>
      </c>
    </row>
    <row r="6" spans="2:8" ht="120" customHeight="1">
      <c r="B6" s="113"/>
      <c r="C6" s="23">
        <f t="shared" ref="C6:C17" si="0">C5+7</f>
        <v>45754</v>
      </c>
      <c r="D6" s="44" t="s">
        <v>79</v>
      </c>
      <c r="E6" s="44" t="s">
        <v>79</v>
      </c>
      <c r="F6" s="44" t="s">
        <v>79</v>
      </c>
      <c r="G6" s="44" t="s">
        <v>79</v>
      </c>
      <c r="H6" s="44" t="s">
        <v>79</v>
      </c>
    </row>
    <row r="7" spans="2:8" ht="120" customHeight="1">
      <c r="B7" s="113"/>
      <c r="C7" s="23">
        <f t="shared" si="0"/>
        <v>45761</v>
      </c>
      <c r="D7" s="44" t="s">
        <v>79</v>
      </c>
      <c r="E7" s="44" t="s">
        <v>79</v>
      </c>
      <c r="F7" s="44" t="s">
        <v>79</v>
      </c>
      <c r="G7" s="44" t="s">
        <v>79</v>
      </c>
      <c r="H7" s="44" t="s">
        <v>79</v>
      </c>
    </row>
    <row r="8" spans="2:8" ht="120" customHeight="1">
      <c r="B8" s="113"/>
      <c r="C8" s="23">
        <f t="shared" si="0"/>
        <v>45768</v>
      </c>
      <c r="D8" s="44" t="s">
        <v>79</v>
      </c>
      <c r="E8" s="44" t="s">
        <v>79</v>
      </c>
      <c r="F8" s="44" t="s">
        <v>79</v>
      </c>
      <c r="G8" s="44" t="s">
        <v>79</v>
      </c>
      <c r="H8" s="44" t="s">
        <v>79</v>
      </c>
    </row>
    <row r="9" spans="2:8" ht="120" customHeight="1">
      <c r="B9" s="113">
        <v>45778</v>
      </c>
      <c r="C9" s="23">
        <f t="shared" si="0"/>
        <v>45775</v>
      </c>
      <c r="D9" s="44" t="s">
        <v>79</v>
      </c>
      <c r="E9" s="44" t="s">
        <v>79</v>
      </c>
      <c r="F9" s="44" t="s">
        <v>79</v>
      </c>
      <c r="G9" s="44" t="s">
        <v>79</v>
      </c>
      <c r="H9" s="44" t="s">
        <v>79</v>
      </c>
    </row>
    <row r="10" spans="2:8" ht="120" customHeight="1">
      <c r="B10" s="113"/>
      <c r="C10" s="23">
        <f t="shared" si="0"/>
        <v>45782</v>
      </c>
      <c r="D10" s="44" t="s">
        <v>79</v>
      </c>
      <c r="E10" s="44" t="s">
        <v>79</v>
      </c>
      <c r="F10" s="44" t="s">
        <v>79</v>
      </c>
      <c r="G10" s="44" t="s">
        <v>79</v>
      </c>
      <c r="H10" s="44" t="s">
        <v>79</v>
      </c>
    </row>
    <row r="11" spans="2:8" ht="120" customHeight="1">
      <c r="B11" s="113"/>
      <c r="C11" s="23">
        <f t="shared" si="0"/>
        <v>45789</v>
      </c>
      <c r="D11" s="44" t="s">
        <v>79</v>
      </c>
      <c r="E11" s="44" t="s">
        <v>79</v>
      </c>
      <c r="F11" s="44" t="s">
        <v>79</v>
      </c>
      <c r="G11" s="44" t="s">
        <v>79</v>
      </c>
      <c r="H11" s="44" t="s">
        <v>79</v>
      </c>
    </row>
    <row r="12" spans="2:8" ht="120" customHeight="1">
      <c r="B12" s="113"/>
      <c r="C12" s="23">
        <f t="shared" si="0"/>
        <v>45796</v>
      </c>
      <c r="D12" s="44" t="s">
        <v>79</v>
      </c>
      <c r="E12" s="44" t="s">
        <v>79</v>
      </c>
      <c r="F12" s="44" t="s">
        <v>79</v>
      </c>
      <c r="G12" s="44" t="s">
        <v>79</v>
      </c>
      <c r="H12" s="44" t="s">
        <v>79</v>
      </c>
    </row>
    <row r="13" spans="2:8" ht="120" customHeight="1">
      <c r="B13" s="113"/>
      <c r="C13" s="23">
        <f t="shared" si="0"/>
        <v>45803</v>
      </c>
      <c r="D13" s="44" t="s">
        <v>79</v>
      </c>
      <c r="E13" s="44" t="s">
        <v>79</v>
      </c>
      <c r="F13" s="44" t="s">
        <v>79</v>
      </c>
      <c r="G13" s="44" t="s">
        <v>79</v>
      </c>
      <c r="H13" s="44" t="s">
        <v>79</v>
      </c>
    </row>
    <row r="14" spans="2:8" ht="120" customHeight="1">
      <c r="B14" s="113">
        <v>45809</v>
      </c>
      <c r="C14" s="23">
        <f t="shared" si="0"/>
        <v>45810</v>
      </c>
      <c r="D14" s="44" t="s">
        <v>79</v>
      </c>
      <c r="E14" s="44" t="s">
        <v>79</v>
      </c>
      <c r="F14" s="44" t="s">
        <v>79</v>
      </c>
      <c r="G14" s="44" t="s">
        <v>79</v>
      </c>
      <c r="H14" s="44" t="s">
        <v>79</v>
      </c>
    </row>
    <row r="15" spans="2:8" ht="120" customHeight="1">
      <c r="B15" s="113"/>
      <c r="C15" s="23">
        <f t="shared" si="0"/>
        <v>45817</v>
      </c>
      <c r="D15" s="44" t="s">
        <v>79</v>
      </c>
      <c r="E15" s="44" t="s">
        <v>79</v>
      </c>
      <c r="F15" s="44" t="s">
        <v>79</v>
      </c>
      <c r="G15" s="44" t="s">
        <v>79</v>
      </c>
      <c r="H15" s="44" t="s">
        <v>79</v>
      </c>
    </row>
    <row r="16" spans="2:8" ht="120" customHeight="1">
      <c r="B16" s="113"/>
      <c r="C16" s="23">
        <f t="shared" si="0"/>
        <v>45824</v>
      </c>
      <c r="D16" s="44" t="s">
        <v>79</v>
      </c>
      <c r="E16" s="44" t="s">
        <v>79</v>
      </c>
      <c r="F16" s="44" t="s">
        <v>79</v>
      </c>
      <c r="G16" s="44" t="s">
        <v>79</v>
      </c>
      <c r="H16" s="44" t="s">
        <v>79</v>
      </c>
    </row>
    <row r="17" spans="2:8" ht="120" customHeight="1" thickBot="1">
      <c r="B17" s="114"/>
      <c r="C17" s="33">
        <f t="shared" si="0"/>
        <v>45831</v>
      </c>
      <c r="D17" s="44" t="s">
        <v>79</v>
      </c>
      <c r="E17" s="44" t="s">
        <v>79</v>
      </c>
      <c r="F17" s="44" t="s">
        <v>79</v>
      </c>
      <c r="G17" s="44" t="s">
        <v>79</v>
      </c>
      <c r="H17" s="44" t="s">
        <v>79</v>
      </c>
    </row>
  </sheetData>
  <mergeCells count="5">
    <mergeCell ref="B1:H1"/>
    <mergeCell ref="B5:B8"/>
    <mergeCell ref="B9:B13"/>
    <mergeCell ref="B14:B17"/>
    <mergeCell ref="B2:H2"/>
  </mergeCells>
  <conditionalFormatting sqref="D5:H17">
    <cfRule type="notContainsBlanks" dxfId="5" priority="1">
      <formula>LEN(TRIM(D5))&gt;0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42E3-B226-4733-91DF-7BCE57413963}">
  <sheetPr>
    <tabColor rgb="FF00B050"/>
  </sheetPr>
  <dimension ref="B1:H17"/>
  <sheetViews>
    <sheetView showGridLines="0" workbookViewId="0">
      <selection activeCell="B2" sqref="B2:H2"/>
    </sheetView>
  </sheetViews>
  <sheetFormatPr defaultRowHeight="68.25" customHeight="1"/>
  <cols>
    <col min="1" max="1" width="3.28515625" customWidth="1"/>
    <col min="2" max="2" width="14.140625" customWidth="1"/>
    <col min="3" max="3" width="26" customWidth="1"/>
    <col min="4" max="8" width="30.7109375" customWidth="1"/>
  </cols>
  <sheetData>
    <row r="1" spans="2:8" ht="68.25" customHeight="1">
      <c r="B1" s="118" t="s">
        <v>57</v>
      </c>
      <c r="C1" s="119"/>
      <c r="D1" s="119"/>
      <c r="E1" s="119"/>
      <c r="F1" s="119"/>
      <c r="G1" s="119"/>
      <c r="H1" s="120"/>
    </row>
    <row r="2" spans="2:8" ht="68.25" customHeight="1" thickBot="1">
      <c r="B2" s="115" t="s">
        <v>105</v>
      </c>
      <c r="C2" s="116"/>
      <c r="D2" s="116"/>
      <c r="E2" s="116"/>
      <c r="F2" s="116"/>
      <c r="G2" s="116"/>
      <c r="H2" s="117"/>
    </row>
    <row r="3" spans="2:8" ht="26.25" customHeight="1" thickBot="1"/>
    <row r="4" spans="2:8" ht="68.25" customHeight="1">
      <c r="B4" s="32"/>
      <c r="C4" s="89" t="s">
        <v>42</v>
      </c>
      <c r="D4" s="90" t="s">
        <v>37</v>
      </c>
      <c r="E4" s="90" t="s">
        <v>39</v>
      </c>
      <c r="F4" s="90" t="s">
        <v>40</v>
      </c>
      <c r="G4" s="90" t="s">
        <v>38</v>
      </c>
      <c r="H4" s="91" t="s">
        <v>41</v>
      </c>
    </row>
    <row r="5" spans="2:8" ht="120" customHeight="1">
      <c r="B5" s="121">
        <v>45839</v>
      </c>
      <c r="C5" s="23">
        <v>45838</v>
      </c>
      <c r="D5" s="44" t="s">
        <v>79</v>
      </c>
      <c r="E5" s="44" t="s">
        <v>79</v>
      </c>
      <c r="F5" s="44" t="s">
        <v>79</v>
      </c>
      <c r="G5" s="44" t="s">
        <v>79</v>
      </c>
      <c r="H5" s="44" t="s">
        <v>79</v>
      </c>
    </row>
    <row r="6" spans="2:8" ht="120" customHeight="1">
      <c r="B6" s="122"/>
      <c r="C6" s="23">
        <f t="shared" ref="C6:C17" si="0">C5+7</f>
        <v>45845</v>
      </c>
      <c r="D6" s="44" t="s">
        <v>79</v>
      </c>
      <c r="E6" s="44" t="s">
        <v>79</v>
      </c>
      <c r="F6" s="44" t="s">
        <v>79</v>
      </c>
      <c r="G6" s="44" t="s">
        <v>79</v>
      </c>
      <c r="H6" s="44" t="s">
        <v>79</v>
      </c>
    </row>
    <row r="7" spans="2:8" ht="120" customHeight="1">
      <c r="B7" s="122"/>
      <c r="C7" s="23">
        <f t="shared" si="0"/>
        <v>45852</v>
      </c>
      <c r="D7" s="44" t="s">
        <v>79</v>
      </c>
      <c r="E7" s="44" t="s">
        <v>79</v>
      </c>
      <c r="F7" s="44" t="s">
        <v>79</v>
      </c>
      <c r="G7" s="44" t="s">
        <v>79</v>
      </c>
      <c r="H7" s="44" t="s">
        <v>79</v>
      </c>
    </row>
    <row r="8" spans="2:8" ht="120" customHeight="1">
      <c r="B8" s="122"/>
      <c r="C8" s="23">
        <f t="shared" si="0"/>
        <v>45859</v>
      </c>
      <c r="D8" s="44" t="s">
        <v>79</v>
      </c>
      <c r="E8" s="44" t="s">
        <v>79</v>
      </c>
      <c r="F8" s="44" t="s">
        <v>79</v>
      </c>
      <c r="G8" s="44" t="s">
        <v>79</v>
      </c>
      <c r="H8" s="44" t="s">
        <v>79</v>
      </c>
    </row>
    <row r="9" spans="2:8" ht="120" customHeight="1">
      <c r="B9" s="123"/>
      <c r="C9" s="23">
        <f t="shared" si="0"/>
        <v>45866</v>
      </c>
      <c r="D9" s="44" t="s">
        <v>79</v>
      </c>
      <c r="E9" s="44" t="s">
        <v>79</v>
      </c>
      <c r="F9" s="44" t="s">
        <v>79</v>
      </c>
      <c r="G9" s="44" t="s">
        <v>79</v>
      </c>
      <c r="H9" s="44" t="s">
        <v>79</v>
      </c>
    </row>
    <row r="10" spans="2:8" ht="120" customHeight="1">
      <c r="B10" s="121">
        <v>45870</v>
      </c>
      <c r="C10" s="23">
        <f t="shared" si="0"/>
        <v>45873</v>
      </c>
      <c r="D10" s="44" t="s">
        <v>79</v>
      </c>
      <c r="E10" s="44" t="s">
        <v>79</v>
      </c>
      <c r="F10" s="44" t="s">
        <v>79</v>
      </c>
      <c r="G10" s="44" t="s">
        <v>79</v>
      </c>
      <c r="H10" s="44" t="s">
        <v>79</v>
      </c>
    </row>
    <row r="11" spans="2:8" ht="120" customHeight="1">
      <c r="B11" s="122"/>
      <c r="C11" s="23">
        <f t="shared" si="0"/>
        <v>45880</v>
      </c>
      <c r="D11" s="44" t="s">
        <v>79</v>
      </c>
      <c r="E11" s="44" t="s">
        <v>79</v>
      </c>
      <c r="F11" s="44" t="s">
        <v>79</v>
      </c>
      <c r="G11" s="44" t="s">
        <v>79</v>
      </c>
      <c r="H11" s="44" t="s">
        <v>79</v>
      </c>
    </row>
    <row r="12" spans="2:8" ht="120" customHeight="1">
      <c r="B12" s="122"/>
      <c r="C12" s="23">
        <f t="shared" si="0"/>
        <v>45887</v>
      </c>
      <c r="D12" s="44" t="s">
        <v>79</v>
      </c>
      <c r="E12" s="44" t="s">
        <v>79</v>
      </c>
      <c r="F12" s="44" t="s">
        <v>79</v>
      </c>
      <c r="G12" s="44" t="s">
        <v>79</v>
      </c>
      <c r="H12" s="44" t="s">
        <v>79</v>
      </c>
    </row>
    <row r="13" spans="2:8" ht="120" customHeight="1">
      <c r="B13" s="123"/>
      <c r="C13" s="23">
        <f t="shared" si="0"/>
        <v>45894</v>
      </c>
      <c r="D13" s="44" t="s">
        <v>79</v>
      </c>
      <c r="E13" s="44" t="s">
        <v>79</v>
      </c>
      <c r="F13" s="44" t="s">
        <v>79</v>
      </c>
      <c r="G13" s="44" t="s">
        <v>79</v>
      </c>
      <c r="H13" s="44" t="s">
        <v>79</v>
      </c>
    </row>
    <row r="14" spans="2:8" ht="120" customHeight="1">
      <c r="B14" s="113">
        <v>45901</v>
      </c>
      <c r="C14" s="23">
        <f t="shared" si="0"/>
        <v>45901</v>
      </c>
      <c r="D14" s="44" t="s">
        <v>79</v>
      </c>
      <c r="E14" s="44" t="s">
        <v>79</v>
      </c>
      <c r="F14" s="44" t="s">
        <v>79</v>
      </c>
      <c r="G14" s="44" t="s">
        <v>79</v>
      </c>
      <c r="H14" s="44" t="s">
        <v>79</v>
      </c>
    </row>
    <row r="15" spans="2:8" ht="120" customHeight="1">
      <c r="B15" s="113"/>
      <c r="C15" s="23">
        <f t="shared" si="0"/>
        <v>45908</v>
      </c>
      <c r="D15" s="44" t="s">
        <v>79</v>
      </c>
      <c r="E15" s="44" t="s">
        <v>79</v>
      </c>
      <c r="F15" s="44" t="s">
        <v>79</v>
      </c>
      <c r="G15" s="44" t="s">
        <v>79</v>
      </c>
      <c r="H15" s="44" t="s">
        <v>79</v>
      </c>
    </row>
    <row r="16" spans="2:8" ht="120" customHeight="1">
      <c r="B16" s="113"/>
      <c r="C16" s="23">
        <f t="shared" si="0"/>
        <v>45915</v>
      </c>
      <c r="D16" s="44" t="s">
        <v>79</v>
      </c>
      <c r="E16" s="44" t="s">
        <v>79</v>
      </c>
      <c r="F16" s="44" t="s">
        <v>79</v>
      </c>
      <c r="G16" s="44" t="s">
        <v>79</v>
      </c>
      <c r="H16" s="44" t="s">
        <v>79</v>
      </c>
    </row>
    <row r="17" spans="2:8" ht="120" customHeight="1" thickBot="1">
      <c r="B17" s="114"/>
      <c r="C17" s="33">
        <f t="shared" si="0"/>
        <v>45922</v>
      </c>
      <c r="D17" s="44" t="s">
        <v>79</v>
      </c>
      <c r="E17" s="44" t="s">
        <v>79</v>
      </c>
      <c r="F17" s="44" t="s">
        <v>79</v>
      </c>
      <c r="G17" s="44" t="s">
        <v>79</v>
      </c>
      <c r="H17" s="44" t="s">
        <v>79</v>
      </c>
    </row>
  </sheetData>
  <mergeCells count="5">
    <mergeCell ref="B1:H1"/>
    <mergeCell ref="B2:H2"/>
    <mergeCell ref="B14:B17"/>
    <mergeCell ref="B5:B9"/>
    <mergeCell ref="B10:B13"/>
  </mergeCells>
  <conditionalFormatting sqref="D5:H17">
    <cfRule type="notContainsBlanks" dxfId="4" priority="1">
      <formula>LEN(TRIM(D5))&gt;0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B660-5D23-4205-921A-93C7C7991B61}">
  <sheetPr>
    <tabColor rgb="FF00B050"/>
  </sheetPr>
  <dimension ref="B1:H17"/>
  <sheetViews>
    <sheetView showGridLines="0" workbookViewId="0">
      <selection activeCell="K2" sqref="K2"/>
    </sheetView>
  </sheetViews>
  <sheetFormatPr defaultRowHeight="74.25" customHeight="1"/>
  <cols>
    <col min="1" max="1" width="3.5703125" customWidth="1"/>
    <col min="2" max="2" width="14.140625" customWidth="1"/>
    <col min="3" max="3" width="26" customWidth="1"/>
    <col min="4" max="8" width="30.7109375" customWidth="1"/>
  </cols>
  <sheetData>
    <row r="1" spans="2:8" ht="74.25" customHeight="1">
      <c r="B1" s="118" t="s">
        <v>58</v>
      </c>
      <c r="C1" s="119"/>
      <c r="D1" s="119"/>
      <c r="E1" s="119"/>
      <c r="F1" s="119"/>
      <c r="G1" s="119"/>
      <c r="H1" s="120"/>
    </row>
    <row r="2" spans="2:8" ht="74.25" customHeight="1" thickBot="1">
      <c r="B2" s="115" t="s">
        <v>105</v>
      </c>
      <c r="C2" s="116"/>
      <c r="D2" s="116"/>
      <c r="E2" s="116"/>
      <c r="F2" s="116"/>
      <c r="G2" s="116"/>
      <c r="H2" s="117"/>
    </row>
    <row r="3" spans="2:8" ht="29.25" customHeight="1" thickBot="1"/>
    <row r="4" spans="2:8" ht="74.25" customHeight="1">
      <c r="B4" s="32"/>
      <c r="C4" s="89" t="s">
        <v>42</v>
      </c>
      <c r="D4" s="90" t="s">
        <v>37</v>
      </c>
      <c r="E4" s="90" t="s">
        <v>39</v>
      </c>
      <c r="F4" s="90" t="s">
        <v>40</v>
      </c>
      <c r="G4" s="90" t="s">
        <v>38</v>
      </c>
      <c r="H4" s="91" t="s">
        <v>41</v>
      </c>
    </row>
    <row r="5" spans="2:8" ht="120" customHeight="1">
      <c r="B5" s="121">
        <v>45931</v>
      </c>
      <c r="C5" s="23">
        <v>45929</v>
      </c>
      <c r="D5" s="44" t="s">
        <v>79</v>
      </c>
      <c r="E5" s="44" t="s">
        <v>79</v>
      </c>
      <c r="F5" s="44" t="s">
        <v>79</v>
      </c>
      <c r="G5" s="44" t="s">
        <v>79</v>
      </c>
      <c r="H5" s="44" t="s">
        <v>79</v>
      </c>
    </row>
    <row r="6" spans="2:8" ht="120" customHeight="1">
      <c r="B6" s="122"/>
      <c r="C6" s="23">
        <f t="shared" ref="C6:C17" si="0">C5+7</f>
        <v>45936</v>
      </c>
      <c r="D6" s="44" t="s">
        <v>79</v>
      </c>
      <c r="E6" s="44" t="s">
        <v>79</v>
      </c>
      <c r="F6" s="44" t="s">
        <v>79</v>
      </c>
      <c r="G6" s="44" t="s">
        <v>79</v>
      </c>
      <c r="H6" s="44" t="s">
        <v>79</v>
      </c>
    </row>
    <row r="7" spans="2:8" ht="120" customHeight="1">
      <c r="B7" s="122"/>
      <c r="C7" s="23">
        <f t="shared" si="0"/>
        <v>45943</v>
      </c>
      <c r="D7" s="44" t="s">
        <v>79</v>
      </c>
      <c r="E7" s="44" t="s">
        <v>79</v>
      </c>
      <c r="F7" s="44" t="s">
        <v>79</v>
      </c>
      <c r="G7" s="44" t="s">
        <v>79</v>
      </c>
      <c r="H7" s="44" t="s">
        <v>79</v>
      </c>
    </row>
    <row r="8" spans="2:8" ht="120" customHeight="1">
      <c r="B8" s="122"/>
      <c r="C8" s="23">
        <f t="shared" si="0"/>
        <v>45950</v>
      </c>
      <c r="D8" s="44" t="s">
        <v>79</v>
      </c>
      <c r="E8" s="44" t="s">
        <v>79</v>
      </c>
      <c r="F8" s="44" t="s">
        <v>79</v>
      </c>
      <c r="G8" s="44" t="s">
        <v>79</v>
      </c>
      <c r="H8" s="44" t="s">
        <v>79</v>
      </c>
    </row>
    <row r="9" spans="2:8" ht="120" customHeight="1">
      <c r="B9" s="123"/>
      <c r="C9" s="23">
        <f t="shared" si="0"/>
        <v>45957</v>
      </c>
      <c r="D9" s="44" t="s">
        <v>79</v>
      </c>
      <c r="E9" s="44" t="s">
        <v>79</v>
      </c>
      <c r="F9" s="44" t="s">
        <v>79</v>
      </c>
      <c r="G9" s="44" t="s">
        <v>79</v>
      </c>
      <c r="H9" s="44" t="s">
        <v>79</v>
      </c>
    </row>
    <row r="10" spans="2:8" ht="120" customHeight="1">
      <c r="B10" s="121">
        <v>45962</v>
      </c>
      <c r="C10" s="23">
        <f t="shared" si="0"/>
        <v>45964</v>
      </c>
      <c r="D10" s="44" t="s">
        <v>79</v>
      </c>
      <c r="E10" s="44" t="s">
        <v>79</v>
      </c>
      <c r="F10" s="44" t="s">
        <v>79</v>
      </c>
      <c r="G10" s="44" t="s">
        <v>79</v>
      </c>
      <c r="H10" s="44" t="s">
        <v>79</v>
      </c>
    </row>
    <row r="11" spans="2:8" ht="120" customHeight="1">
      <c r="B11" s="122"/>
      <c r="C11" s="23">
        <f t="shared" si="0"/>
        <v>45971</v>
      </c>
      <c r="D11" s="44" t="s">
        <v>79</v>
      </c>
      <c r="E11" s="44" t="s">
        <v>79</v>
      </c>
      <c r="F11" s="44" t="s">
        <v>79</v>
      </c>
      <c r="G11" s="44" t="s">
        <v>79</v>
      </c>
      <c r="H11" s="44" t="s">
        <v>79</v>
      </c>
    </row>
    <row r="12" spans="2:8" ht="120" customHeight="1">
      <c r="B12" s="122"/>
      <c r="C12" s="23">
        <f t="shared" si="0"/>
        <v>45978</v>
      </c>
      <c r="D12" s="44" t="s">
        <v>79</v>
      </c>
      <c r="E12" s="44" t="s">
        <v>79</v>
      </c>
      <c r="F12" s="44" t="s">
        <v>79</v>
      </c>
      <c r="G12" s="44" t="s">
        <v>79</v>
      </c>
      <c r="H12" s="44" t="s">
        <v>79</v>
      </c>
    </row>
    <row r="13" spans="2:8" ht="120" customHeight="1">
      <c r="B13" s="123"/>
      <c r="C13" s="23">
        <f t="shared" si="0"/>
        <v>45985</v>
      </c>
      <c r="D13" s="44" t="s">
        <v>79</v>
      </c>
      <c r="E13" s="44" t="s">
        <v>79</v>
      </c>
      <c r="F13" s="44" t="s">
        <v>79</v>
      </c>
      <c r="G13" s="44" t="s">
        <v>79</v>
      </c>
      <c r="H13" s="44" t="s">
        <v>79</v>
      </c>
    </row>
    <row r="14" spans="2:8" ht="120" customHeight="1">
      <c r="B14" s="113">
        <v>45992</v>
      </c>
      <c r="C14" s="23">
        <f t="shared" si="0"/>
        <v>45992</v>
      </c>
      <c r="D14" s="44" t="s">
        <v>79</v>
      </c>
      <c r="E14" s="44" t="s">
        <v>79</v>
      </c>
      <c r="F14" s="44" t="s">
        <v>79</v>
      </c>
      <c r="G14" s="44" t="s">
        <v>79</v>
      </c>
      <c r="H14" s="44" t="s">
        <v>79</v>
      </c>
    </row>
    <row r="15" spans="2:8" ht="120" customHeight="1">
      <c r="B15" s="113"/>
      <c r="C15" s="23">
        <f t="shared" si="0"/>
        <v>45999</v>
      </c>
      <c r="D15" s="44" t="s">
        <v>79</v>
      </c>
      <c r="E15" s="44" t="s">
        <v>79</v>
      </c>
      <c r="F15" s="44" t="s">
        <v>79</v>
      </c>
      <c r="G15" s="44" t="s">
        <v>79</v>
      </c>
      <c r="H15" s="44" t="s">
        <v>79</v>
      </c>
    </row>
    <row r="16" spans="2:8" ht="120" customHeight="1">
      <c r="B16" s="113"/>
      <c r="C16" s="23">
        <f t="shared" si="0"/>
        <v>46006</v>
      </c>
      <c r="D16" s="44" t="s">
        <v>79</v>
      </c>
      <c r="E16" s="44" t="s">
        <v>79</v>
      </c>
      <c r="F16" s="44" t="s">
        <v>79</v>
      </c>
      <c r="G16" s="44" t="s">
        <v>79</v>
      </c>
      <c r="H16" s="44" t="s">
        <v>79</v>
      </c>
    </row>
    <row r="17" spans="2:8" ht="120" customHeight="1" thickBot="1">
      <c r="B17" s="114"/>
      <c r="C17" s="33">
        <f t="shared" si="0"/>
        <v>46013</v>
      </c>
      <c r="D17" s="44" t="s">
        <v>79</v>
      </c>
      <c r="E17" s="44" t="s">
        <v>79</v>
      </c>
      <c r="F17" s="44" t="s">
        <v>79</v>
      </c>
      <c r="G17" s="44" t="s">
        <v>79</v>
      </c>
      <c r="H17" s="44" t="s">
        <v>79</v>
      </c>
    </row>
  </sheetData>
  <mergeCells count="5">
    <mergeCell ref="B1:H1"/>
    <mergeCell ref="B2:H2"/>
    <mergeCell ref="B5:B9"/>
    <mergeCell ref="B10:B13"/>
    <mergeCell ref="B14:B17"/>
  </mergeCells>
  <conditionalFormatting sqref="D5:H17">
    <cfRule type="notContainsBlanks" dxfId="3" priority="1">
      <formula>LEN(TRIM(D5))&gt;0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6455-66CF-4E8E-B75C-7E3EFDECE987}">
  <sheetPr>
    <tabColor rgb="FF00B0F0"/>
  </sheetPr>
  <dimension ref="B1:C19"/>
  <sheetViews>
    <sheetView showGridLines="0" zoomScale="115" zoomScaleNormal="115" workbookViewId="0">
      <selection activeCell="C21" sqref="C21"/>
    </sheetView>
  </sheetViews>
  <sheetFormatPr defaultRowHeight="15"/>
  <cols>
    <col min="1" max="1" width="3" customWidth="1"/>
    <col min="2" max="2" width="40.42578125" customWidth="1"/>
    <col min="3" max="3" width="47.42578125" customWidth="1"/>
    <col min="4" max="4" width="6.42578125" customWidth="1"/>
    <col min="6" max="6" width="22" customWidth="1"/>
  </cols>
  <sheetData>
    <row r="1" spans="2:3" ht="15.75" thickBot="1"/>
    <row r="2" spans="2:3" ht="30.95" customHeight="1" thickBot="1">
      <c r="B2" s="124" t="s">
        <v>89</v>
      </c>
      <c r="C2" s="125"/>
    </row>
    <row r="3" spans="2:3" ht="37.5" customHeight="1" thickBot="1">
      <c r="B3" s="126" t="s">
        <v>130</v>
      </c>
      <c r="C3" s="127"/>
    </row>
    <row r="5" spans="2:3" ht="35.450000000000003" customHeight="1">
      <c r="B5" s="88" t="s">
        <v>21</v>
      </c>
      <c r="C5" s="88" t="s">
        <v>3</v>
      </c>
    </row>
    <row r="6" spans="2:3">
      <c r="B6" s="41" t="s">
        <v>23</v>
      </c>
      <c r="C6" s="41" t="s">
        <v>24</v>
      </c>
    </row>
    <row r="7" spans="2:3" ht="180">
      <c r="B7" s="37" t="s">
        <v>129</v>
      </c>
      <c r="C7" s="42"/>
    </row>
    <row r="8" spans="2:3" ht="128.25">
      <c r="B8" s="46" t="s">
        <v>128</v>
      </c>
      <c r="C8" s="42"/>
    </row>
    <row r="9" spans="2:3">
      <c r="B9" s="42"/>
      <c r="C9" s="42"/>
    </row>
    <row r="10" spans="2:3">
      <c r="B10" s="42"/>
      <c r="C10" s="42"/>
    </row>
    <row r="11" spans="2:3">
      <c r="B11" s="42"/>
      <c r="C11" s="42"/>
    </row>
    <row r="12" spans="2:3">
      <c r="B12" s="42"/>
      <c r="C12" s="42"/>
    </row>
    <row r="13" spans="2:3">
      <c r="B13" s="42"/>
      <c r="C13" s="42"/>
    </row>
    <row r="14" spans="2:3">
      <c r="B14" s="42"/>
      <c r="C14" s="42"/>
    </row>
    <row r="15" spans="2:3">
      <c r="B15" s="42"/>
      <c r="C15" s="42"/>
    </row>
    <row r="16" spans="2:3">
      <c r="B16" s="42"/>
      <c r="C16" s="42"/>
    </row>
    <row r="17" spans="2:3">
      <c r="B17" s="42"/>
      <c r="C17" s="42"/>
    </row>
    <row r="18" spans="2:3">
      <c r="B18" s="43"/>
      <c r="C18" s="41"/>
    </row>
    <row r="19" spans="2:3">
      <c r="B19" s="43" t="s">
        <v>25</v>
      </c>
      <c r="C19" s="41"/>
    </row>
  </sheetData>
  <mergeCells count="2">
    <mergeCell ref="B2:C2"/>
    <mergeCell ref="B3:C3"/>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176C-3AF2-478B-91E1-119E6695DC9A}">
  <sheetPr>
    <tabColor rgb="FF0070C0"/>
  </sheetPr>
  <dimension ref="B1:Q48"/>
  <sheetViews>
    <sheetView showGridLines="0" zoomScale="115" zoomScaleNormal="115" workbookViewId="0">
      <selection activeCell="H32" sqref="H32"/>
    </sheetView>
  </sheetViews>
  <sheetFormatPr defaultRowHeight="15"/>
  <cols>
    <col min="1" max="1" width="2.42578125" customWidth="1"/>
    <col min="2" max="2" width="40.42578125" style="37" customWidth="1"/>
    <col min="3" max="3" width="47.42578125" style="37" customWidth="1"/>
    <col min="4" max="4" width="5" customWidth="1"/>
    <col min="6" max="6" width="39.42578125" customWidth="1"/>
    <col min="8" max="8" width="36.85546875" customWidth="1"/>
    <col min="10" max="10" width="28.140625" customWidth="1"/>
    <col min="11" max="11" width="7.85546875" customWidth="1"/>
    <col min="12" max="12" width="4.28515625" customWidth="1"/>
    <col min="14" max="14" width="16" customWidth="1"/>
    <col min="15" max="15" width="45.7109375" customWidth="1"/>
  </cols>
  <sheetData>
    <row r="1" spans="2:17" ht="15.75" thickBot="1"/>
    <row r="2" spans="2:17" ht="30.95" customHeight="1" thickBot="1">
      <c r="B2" s="110" t="s">
        <v>90</v>
      </c>
      <c r="C2" s="112"/>
      <c r="E2" s="156" t="s">
        <v>91</v>
      </c>
      <c r="F2" s="156"/>
      <c r="G2" s="156"/>
      <c r="H2" s="156"/>
      <c r="I2" s="156"/>
      <c r="J2" s="156"/>
      <c r="K2" s="156"/>
      <c r="L2" s="156"/>
      <c r="M2" s="156"/>
      <c r="N2" s="156"/>
      <c r="O2" s="156"/>
      <c r="P2" s="156"/>
      <c r="Q2" s="156"/>
    </row>
    <row r="3" spans="2:17" ht="54.75" customHeight="1" thickBot="1">
      <c r="B3" s="126" t="s">
        <v>104</v>
      </c>
      <c r="C3" s="127"/>
      <c r="E3" s="157" t="s">
        <v>98</v>
      </c>
      <c r="F3" s="157"/>
      <c r="G3" s="157"/>
      <c r="H3" s="157"/>
      <c r="I3" s="157"/>
      <c r="J3" s="157"/>
      <c r="K3" s="157"/>
      <c r="L3" s="157"/>
      <c r="M3" s="157"/>
      <c r="N3" s="157"/>
      <c r="O3" s="157"/>
      <c r="P3" s="157"/>
      <c r="Q3" s="157"/>
    </row>
    <row r="4" spans="2:17" ht="9" customHeight="1" thickBot="1"/>
    <row r="5" spans="2:17" ht="44.25" customHeight="1">
      <c r="B5" s="22" t="s">
        <v>21</v>
      </c>
      <c r="C5" s="22" t="s">
        <v>22</v>
      </c>
      <c r="E5" s="158"/>
      <c r="F5" s="159" t="s">
        <v>92</v>
      </c>
      <c r="G5" s="160"/>
      <c r="H5" s="160"/>
      <c r="I5" s="160"/>
      <c r="J5" s="160"/>
      <c r="K5" s="47"/>
      <c r="L5" s="48"/>
      <c r="M5" s="161"/>
      <c r="N5" s="162" t="s">
        <v>93</v>
      </c>
      <c r="O5" s="156"/>
      <c r="P5" s="156"/>
      <c r="Q5" s="156"/>
    </row>
    <row r="6" spans="2:17" ht="114" customHeight="1">
      <c r="B6" s="95" t="s">
        <v>114</v>
      </c>
      <c r="C6" s="38" t="s">
        <v>115</v>
      </c>
      <c r="E6" s="158"/>
      <c r="F6" s="163" t="s">
        <v>116</v>
      </c>
      <c r="G6" s="138"/>
      <c r="H6" s="138"/>
      <c r="I6" s="49"/>
      <c r="K6" s="47"/>
      <c r="M6" s="161"/>
      <c r="N6" s="164" t="s">
        <v>113</v>
      </c>
      <c r="O6" s="165"/>
      <c r="P6" s="165"/>
      <c r="Q6" s="156"/>
    </row>
    <row r="7" spans="2:17" ht="21">
      <c r="B7" s="39"/>
      <c r="C7" s="39"/>
      <c r="E7" s="158"/>
      <c r="F7" s="166"/>
      <c r="G7" s="153"/>
      <c r="H7" s="153"/>
      <c r="I7" s="153"/>
      <c r="J7" s="153"/>
      <c r="K7" s="47"/>
      <c r="L7" s="50"/>
      <c r="M7" s="161"/>
      <c r="N7" s="96" t="s">
        <v>102</v>
      </c>
      <c r="Q7" s="156"/>
    </row>
    <row r="8" spans="2:17" ht="26.25">
      <c r="B8" s="39"/>
      <c r="C8" s="39"/>
      <c r="E8" s="158"/>
      <c r="F8" s="166"/>
      <c r="G8" s="153"/>
      <c r="H8" s="153"/>
      <c r="I8" s="153"/>
      <c r="J8" s="153"/>
      <c r="K8" s="47"/>
      <c r="L8" s="50"/>
      <c r="M8" s="161"/>
      <c r="N8" s="153"/>
      <c r="O8" s="153"/>
      <c r="P8" s="153"/>
      <c r="Q8" s="51"/>
    </row>
    <row r="9" spans="2:17" ht="26.25">
      <c r="B9" s="39"/>
      <c r="C9" s="39"/>
      <c r="E9" s="158"/>
      <c r="F9" s="167"/>
      <c r="G9" s="168"/>
      <c r="H9" s="168"/>
      <c r="I9" s="168"/>
      <c r="J9" s="168"/>
      <c r="K9" s="47"/>
      <c r="L9" s="50"/>
      <c r="M9" s="131"/>
      <c r="N9" s="153"/>
      <c r="O9" s="153"/>
      <c r="P9" s="153"/>
      <c r="Q9" s="51"/>
    </row>
    <row r="10" spans="2:17" ht="26.25">
      <c r="B10" s="39"/>
      <c r="C10" s="39"/>
      <c r="E10" s="131"/>
      <c r="F10" s="131"/>
      <c r="G10" s="131"/>
      <c r="H10" s="131"/>
      <c r="I10" s="131"/>
      <c r="J10" s="131"/>
      <c r="K10" s="52"/>
      <c r="L10" s="53"/>
      <c r="M10" s="131"/>
      <c r="Q10" s="51"/>
    </row>
    <row r="11" spans="2:17" ht="56.25">
      <c r="B11" s="39"/>
      <c r="C11" s="39"/>
      <c r="E11" s="54"/>
      <c r="F11" s="55" t="s">
        <v>99</v>
      </c>
      <c r="G11" s="56"/>
      <c r="H11" s="56"/>
      <c r="I11" s="53"/>
      <c r="J11" s="53"/>
      <c r="K11" s="54"/>
      <c r="L11" s="57"/>
      <c r="M11" s="131"/>
      <c r="N11" s="152"/>
      <c r="O11" s="153"/>
      <c r="P11" s="153"/>
      <c r="Q11" s="51"/>
    </row>
    <row r="12" spans="2:17" ht="26.25">
      <c r="B12" s="39"/>
      <c r="C12" s="39"/>
      <c r="E12" s="54"/>
      <c r="F12" s="143" t="s">
        <v>101</v>
      </c>
      <c r="G12" s="143"/>
      <c r="H12" s="143"/>
      <c r="I12" s="143"/>
      <c r="J12" s="143"/>
      <c r="K12" s="58"/>
      <c r="L12" s="59"/>
      <c r="M12" s="161"/>
      <c r="Q12" s="51"/>
    </row>
    <row r="13" spans="2:17" ht="26.25">
      <c r="B13" s="39"/>
      <c r="C13" s="39"/>
      <c r="E13" s="54"/>
      <c r="F13" s="143"/>
      <c r="G13" s="143"/>
      <c r="H13" s="143"/>
      <c r="I13" s="143"/>
      <c r="J13" s="143"/>
      <c r="K13" s="58"/>
      <c r="L13" s="59"/>
      <c r="M13" s="161"/>
      <c r="N13" s="152"/>
      <c r="O13" s="153"/>
      <c r="P13" s="153"/>
      <c r="Q13" s="51"/>
    </row>
    <row r="14" spans="2:17" ht="26.25">
      <c r="B14" s="39"/>
      <c r="C14" s="39"/>
      <c r="E14" s="54"/>
      <c r="F14" s="143" t="s">
        <v>112</v>
      </c>
      <c r="G14" s="143"/>
      <c r="H14" s="143"/>
      <c r="I14" s="143"/>
      <c r="J14" s="143"/>
      <c r="K14" s="58"/>
      <c r="L14" s="59"/>
      <c r="M14" s="161"/>
      <c r="Q14" s="51"/>
    </row>
    <row r="15" spans="2:17" ht="26.25">
      <c r="B15" s="39"/>
      <c r="C15" s="39"/>
      <c r="E15" s="54"/>
      <c r="F15" s="143"/>
      <c r="G15" s="143"/>
      <c r="H15" s="143"/>
      <c r="I15" s="143"/>
      <c r="J15" s="143"/>
      <c r="K15" s="58"/>
      <c r="L15" s="59"/>
      <c r="M15" s="161"/>
      <c r="N15" s="152"/>
      <c r="O15" s="153"/>
      <c r="P15" s="153"/>
      <c r="Q15" s="51"/>
    </row>
    <row r="16" spans="2:17" ht="26.25">
      <c r="B16" s="40"/>
      <c r="C16" s="38"/>
      <c r="E16" s="54"/>
      <c r="F16" s="143" t="s">
        <v>100</v>
      </c>
      <c r="G16" s="143"/>
      <c r="H16" s="143"/>
      <c r="I16" s="143"/>
      <c r="J16" s="143"/>
      <c r="K16" s="58"/>
      <c r="L16" s="59"/>
      <c r="M16" s="161"/>
      <c r="Q16" s="51"/>
    </row>
    <row r="17" spans="2:17" ht="26.25">
      <c r="B17" s="38"/>
      <c r="C17" s="38"/>
      <c r="E17" s="54"/>
      <c r="F17" s="143"/>
      <c r="G17" s="143"/>
      <c r="H17" s="143"/>
      <c r="I17" s="143"/>
      <c r="J17" s="143"/>
      <c r="K17" s="58"/>
      <c r="L17" s="59"/>
      <c r="M17" s="161"/>
      <c r="N17" s="152"/>
      <c r="O17" s="153"/>
      <c r="P17" s="153"/>
      <c r="Q17" s="51"/>
    </row>
    <row r="18" spans="2:17" ht="26.25">
      <c r="B18" s="38"/>
      <c r="C18" s="38"/>
      <c r="E18" s="54"/>
      <c r="F18" s="143" t="s">
        <v>117</v>
      </c>
      <c r="G18" s="143"/>
      <c r="H18" s="143"/>
      <c r="I18" s="143"/>
      <c r="J18" s="143"/>
      <c r="K18" s="58"/>
      <c r="L18" s="59"/>
      <c r="M18" s="161"/>
      <c r="Q18" s="51"/>
    </row>
    <row r="19" spans="2:17" ht="26.25">
      <c r="B19" s="38"/>
      <c r="C19" s="38"/>
      <c r="E19" s="54"/>
      <c r="F19" s="143"/>
      <c r="G19" s="143"/>
      <c r="H19" s="143"/>
      <c r="I19" s="143"/>
      <c r="J19" s="143"/>
      <c r="K19" s="58"/>
      <c r="L19" s="59"/>
      <c r="M19" s="161"/>
      <c r="N19" s="152"/>
      <c r="O19" s="153"/>
      <c r="P19" s="153"/>
      <c r="Q19" s="51"/>
    </row>
    <row r="20" spans="2:17" ht="26.25">
      <c r="B20" s="38"/>
      <c r="C20" s="38"/>
      <c r="E20" s="54"/>
      <c r="F20" s="128"/>
      <c r="G20" s="128"/>
      <c r="H20" s="128"/>
      <c r="I20" s="128"/>
      <c r="J20" s="128"/>
      <c r="K20" s="58"/>
      <c r="L20" s="59"/>
      <c r="M20" s="161"/>
      <c r="Q20" s="51"/>
    </row>
    <row r="21" spans="2:17" ht="26.25">
      <c r="B21" s="38"/>
      <c r="C21" s="38"/>
      <c r="E21" s="54"/>
      <c r="F21" s="128"/>
      <c r="G21" s="128"/>
      <c r="H21" s="128"/>
      <c r="I21" s="128"/>
      <c r="J21" s="128"/>
      <c r="K21" s="58"/>
      <c r="L21" s="59"/>
      <c r="M21" s="161"/>
      <c r="N21" s="152"/>
      <c r="O21" s="153"/>
      <c r="P21" s="153"/>
      <c r="Q21" s="51"/>
    </row>
    <row r="22" spans="2:17" ht="26.25">
      <c r="B22" s="38"/>
      <c r="C22" s="38"/>
      <c r="E22" s="54"/>
      <c r="F22" s="128"/>
      <c r="G22" s="128"/>
      <c r="H22" s="128"/>
      <c r="I22" s="128"/>
      <c r="J22" s="128"/>
      <c r="K22" s="58"/>
      <c r="L22" s="59"/>
      <c r="M22" s="161"/>
      <c r="N22" s="152"/>
      <c r="O22" s="153"/>
      <c r="P22" s="153"/>
      <c r="Q22" s="51"/>
    </row>
    <row r="23" spans="2:17" ht="26.25">
      <c r="B23" s="38"/>
      <c r="C23" s="38"/>
      <c r="E23" s="54"/>
      <c r="F23" s="128"/>
      <c r="G23" s="128"/>
      <c r="H23" s="128"/>
      <c r="I23" s="128"/>
      <c r="J23" s="128"/>
      <c r="K23" s="58"/>
      <c r="L23" s="59"/>
      <c r="M23" s="161"/>
      <c r="N23" s="152"/>
      <c r="O23" s="153"/>
      <c r="P23" s="153"/>
      <c r="Q23" s="51"/>
    </row>
    <row r="24" spans="2:17" s="76" customFormat="1" ht="26.25">
      <c r="B24" s="74"/>
      <c r="C24" s="74"/>
      <c r="E24" s="77"/>
      <c r="F24" s="151"/>
      <c r="G24" s="151"/>
      <c r="H24" s="151"/>
      <c r="I24" s="151"/>
      <c r="J24" s="151"/>
      <c r="K24" s="78"/>
      <c r="L24" s="79"/>
      <c r="M24" s="161"/>
      <c r="Q24" s="80"/>
    </row>
    <row r="25" spans="2:17" s="76" customFormat="1" ht="26.25">
      <c r="B25" s="75"/>
      <c r="C25" s="75"/>
      <c r="E25" s="77"/>
      <c r="F25" s="81"/>
      <c r="G25" s="82"/>
      <c r="H25" s="82"/>
      <c r="I25" s="82"/>
      <c r="J25" s="82"/>
      <c r="K25" s="78"/>
      <c r="L25" s="79"/>
      <c r="M25" s="161"/>
      <c r="N25" s="151"/>
      <c r="O25" s="151"/>
      <c r="P25" s="151"/>
      <c r="Q25" s="80"/>
    </row>
    <row r="26" spans="2:17" s="76" customFormat="1" ht="26.25">
      <c r="B26" s="75"/>
      <c r="C26" s="75"/>
      <c r="E26" s="77"/>
      <c r="F26" s="81"/>
      <c r="G26" s="83"/>
      <c r="H26" s="83"/>
      <c r="I26" s="83"/>
      <c r="J26" s="83"/>
      <c r="K26" s="78"/>
      <c r="L26" s="79"/>
      <c r="M26" s="84"/>
      <c r="N26" s="151"/>
      <c r="O26" s="151"/>
      <c r="P26" s="151"/>
      <c r="Q26" s="80"/>
    </row>
    <row r="27" spans="2:17" ht="26.25">
      <c r="E27" s="54"/>
      <c r="G27" s="60"/>
      <c r="H27" s="60"/>
      <c r="I27" s="60"/>
      <c r="J27" s="60"/>
      <c r="K27" s="58"/>
      <c r="L27" s="59"/>
      <c r="M27" s="61"/>
      <c r="N27" s="152"/>
      <c r="O27" s="153"/>
      <c r="P27" s="153"/>
      <c r="Q27" s="51"/>
    </row>
    <row r="28" spans="2:17" ht="26.25">
      <c r="E28" s="54"/>
      <c r="F28" s="154"/>
      <c r="G28" s="154"/>
      <c r="H28" s="154"/>
      <c r="I28" s="154"/>
      <c r="J28" s="154"/>
      <c r="K28" s="58"/>
      <c r="L28" s="59"/>
      <c r="M28" s="61"/>
      <c r="N28" s="155"/>
      <c r="O28" s="155"/>
      <c r="P28" s="155"/>
      <c r="Q28" s="51"/>
    </row>
    <row r="29" spans="2:17" ht="16.5" thickBot="1">
      <c r="F29" s="21"/>
      <c r="G29" s="21"/>
      <c r="H29" s="21"/>
      <c r="I29" s="21"/>
      <c r="J29" s="21"/>
      <c r="K29" s="21"/>
      <c r="L29" s="59"/>
    </row>
    <row r="30" spans="2:17" ht="27.75" thickTop="1" thickBot="1">
      <c r="E30" s="131"/>
      <c r="F30" s="132" t="s">
        <v>94</v>
      </c>
      <c r="G30" s="133"/>
      <c r="H30" s="133"/>
      <c r="I30" s="133"/>
      <c r="J30" s="133"/>
      <c r="K30" s="134"/>
      <c r="M30" s="131"/>
      <c r="N30" s="135" t="s">
        <v>95</v>
      </c>
      <c r="O30" s="136"/>
      <c r="P30" s="136"/>
      <c r="Q30" s="63"/>
    </row>
    <row r="31" spans="2:17" ht="35.25" customHeight="1" thickTop="1">
      <c r="E31" s="131"/>
      <c r="F31" s="137" t="s">
        <v>96</v>
      </c>
      <c r="G31" s="138"/>
      <c r="H31" s="138"/>
      <c r="I31" s="139"/>
      <c r="J31" s="92" t="s">
        <v>97</v>
      </c>
      <c r="K31" s="134"/>
      <c r="L31" s="64"/>
      <c r="M31" s="131"/>
      <c r="N31" s="142" t="s">
        <v>103</v>
      </c>
      <c r="O31" s="143"/>
      <c r="P31" s="93"/>
      <c r="Q31" s="54"/>
    </row>
    <row r="32" spans="2:17" ht="346.5" customHeight="1">
      <c r="E32" s="131"/>
      <c r="F32" s="98" t="s">
        <v>120</v>
      </c>
      <c r="G32" s="73"/>
      <c r="I32" s="139"/>
      <c r="J32" s="97" t="s">
        <v>119</v>
      </c>
      <c r="K32" s="134"/>
      <c r="L32" s="56"/>
      <c r="M32" s="131"/>
      <c r="N32" s="142" t="s">
        <v>118</v>
      </c>
      <c r="O32" s="144"/>
      <c r="P32" s="145"/>
      <c r="Q32" s="54"/>
    </row>
    <row r="33" spans="5:17" ht="38.25" customHeight="1">
      <c r="E33" s="131"/>
      <c r="F33" s="86"/>
      <c r="G33" s="73"/>
      <c r="I33" s="139"/>
      <c r="J33" s="66"/>
      <c r="K33" s="134"/>
      <c r="L33" s="60"/>
      <c r="M33" s="131"/>
      <c r="N33" s="146"/>
      <c r="O33" s="147"/>
      <c r="P33" s="145"/>
      <c r="Q33" s="54"/>
    </row>
    <row r="34" spans="5:17" ht="21">
      <c r="E34" s="131"/>
      <c r="F34" s="85"/>
      <c r="G34" s="73"/>
      <c r="I34" s="139"/>
      <c r="J34" s="66"/>
      <c r="K34" s="134"/>
      <c r="L34" s="60"/>
      <c r="M34" s="131"/>
      <c r="N34" s="148"/>
      <c r="O34" s="145"/>
      <c r="P34" s="68"/>
      <c r="Q34" s="54"/>
    </row>
    <row r="35" spans="5:17" ht="15.75">
      <c r="E35" s="131"/>
      <c r="F35" s="87"/>
      <c r="G35" s="73"/>
      <c r="I35" s="139"/>
      <c r="J35" s="66"/>
      <c r="K35" s="134"/>
      <c r="L35" s="60"/>
      <c r="M35" s="131"/>
      <c r="N35" s="67"/>
      <c r="O35" s="69"/>
      <c r="P35" s="145"/>
      <c r="Q35" s="54"/>
    </row>
    <row r="36" spans="5:17" ht="15.75">
      <c r="E36" s="131"/>
      <c r="F36" s="65"/>
      <c r="I36" s="139"/>
      <c r="J36" s="66"/>
      <c r="K36" s="134"/>
      <c r="L36" s="60"/>
      <c r="M36" s="131"/>
      <c r="N36" s="60"/>
      <c r="O36" s="67"/>
      <c r="P36" s="145"/>
      <c r="Q36" s="54"/>
    </row>
    <row r="37" spans="5:17" ht="15.75">
      <c r="E37" s="131"/>
      <c r="F37" s="65"/>
      <c r="I37" s="139"/>
      <c r="J37" s="66"/>
      <c r="K37" s="134"/>
      <c r="L37" s="60"/>
      <c r="M37" s="131"/>
      <c r="N37" s="149"/>
      <c r="O37" s="150"/>
      <c r="P37" s="145"/>
      <c r="Q37" s="54"/>
    </row>
    <row r="38" spans="5:17" ht="15.75">
      <c r="E38" s="131"/>
      <c r="F38" s="65"/>
      <c r="I38" s="139"/>
      <c r="J38" s="66"/>
      <c r="K38" s="134"/>
      <c r="L38" s="60"/>
      <c r="M38" s="131"/>
      <c r="N38" s="66"/>
      <c r="O38" s="70"/>
      <c r="P38" s="145"/>
      <c r="Q38" s="54"/>
    </row>
    <row r="39" spans="5:17" ht="15.75">
      <c r="E39" s="131"/>
      <c r="F39" s="65"/>
      <c r="I39" s="139"/>
      <c r="J39" s="66"/>
      <c r="K39" s="134"/>
      <c r="L39" s="60"/>
      <c r="M39" s="131"/>
      <c r="N39" s="66"/>
      <c r="O39" s="69"/>
      <c r="P39" s="145"/>
      <c r="Q39" s="54"/>
    </row>
    <row r="40" spans="5:17" ht="15.75">
      <c r="E40" s="131"/>
      <c r="F40" s="65"/>
      <c r="I40" s="139"/>
      <c r="J40" s="66"/>
      <c r="K40" s="134"/>
      <c r="L40" s="60"/>
      <c r="M40" s="131"/>
      <c r="N40" s="66"/>
      <c r="P40" s="145"/>
      <c r="Q40" s="54"/>
    </row>
    <row r="41" spans="5:17" ht="15.75">
      <c r="E41" s="131"/>
      <c r="F41" s="65"/>
      <c r="I41" s="139"/>
      <c r="J41" s="66"/>
      <c r="K41" s="134"/>
      <c r="L41" s="60"/>
      <c r="M41" s="131"/>
      <c r="N41" s="66"/>
      <c r="P41" s="69"/>
      <c r="Q41" s="54"/>
    </row>
    <row r="42" spans="5:17" ht="21">
      <c r="E42" s="131"/>
      <c r="F42" s="65"/>
      <c r="I42" s="139"/>
      <c r="J42" s="66"/>
      <c r="K42" s="134"/>
      <c r="L42" s="60"/>
      <c r="M42" s="131"/>
      <c r="N42" s="128"/>
      <c r="O42" s="128"/>
      <c r="P42" s="68"/>
      <c r="Q42" s="54"/>
    </row>
    <row r="43" spans="5:17" ht="21">
      <c r="E43" s="131"/>
      <c r="F43" s="65"/>
      <c r="I43" s="139"/>
      <c r="J43" s="66"/>
      <c r="K43" s="134"/>
      <c r="L43" s="60"/>
      <c r="M43" s="131"/>
      <c r="N43" s="128"/>
      <c r="O43" s="128"/>
      <c r="P43" s="68"/>
      <c r="Q43" s="54"/>
    </row>
    <row r="44" spans="5:17" ht="21">
      <c r="E44" s="131"/>
      <c r="F44" s="65"/>
      <c r="I44" s="139"/>
      <c r="J44" s="129"/>
      <c r="K44" s="134"/>
      <c r="L44" s="60"/>
      <c r="M44" s="131"/>
      <c r="O44" s="69"/>
      <c r="P44" s="68"/>
      <c r="Q44" s="54"/>
    </row>
    <row r="45" spans="5:17" ht="21">
      <c r="E45" s="131"/>
      <c r="F45" s="65"/>
      <c r="I45" s="139"/>
      <c r="J45" s="129"/>
      <c r="K45" s="134"/>
      <c r="L45" s="59"/>
      <c r="M45" s="131"/>
      <c r="O45" s="69"/>
      <c r="P45" s="68"/>
      <c r="Q45" s="54"/>
    </row>
    <row r="46" spans="5:17" ht="21">
      <c r="E46" s="131"/>
      <c r="F46" s="65"/>
      <c r="I46" s="140"/>
      <c r="J46" s="60"/>
      <c r="K46" s="134"/>
      <c r="L46" s="59"/>
      <c r="M46" s="131"/>
      <c r="O46" s="60"/>
      <c r="P46" s="68"/>
      <c r="Q46" s="54"/>
    </row>
    <row r="47" spans="5:17" ht="21.75" thickBot="1">
      <c r="E47" s="131"/>
      <c r="F47" s="71"/>
      <c r="G47" s="62"/>
      <c r="H47" s="62"/>
      <c r="I47" s="141"/>
      <c r="J47" s="60"/>
      <c r="K47" s="134"/>
      <c r="L47" s="60"/>
      <c r="M47" s="131"/>
      <c r="N47" s="71"/>
      <c r="O47" s="62"/>
      <c r="P47" s="68"/>
      <c r="Q47" s="54"/>
    </row>
    <row r="48" spans="5:17" ht="21.75" thickTop="1">
      <c r="E48" s="131"/>
      <c r="F48" s="130"/>
      <c r="G48" s="130"/>
      <c r="H48" s="130"/>
      <c r="I48" s="130"/>
      <c r="J48" s="130"/>
      <c r="K48" s="134"/>
      <c r="M48" s="131"/>
      <c r="N48" s="72"/>
      <c r="O48" s="72"/>
      <c r="P48" s="52"/>
      <c r="Q48" s="54"/>
    </row>
  </sheetData>
  <mergeCells count="52">
    <mergeCell ref="B2:C2"/>
    <mergeCell ref="B3:C3"/>
    <mergeCell ref="E2:Q2"/>
    <mergeCell ref="E3:Q3"/>
    <mergeCell ref="E5:E10"/>
    <mergeCell ref="F5:J5"/>
    <mergeCell ref="M5:M25"/>
    <mergeCell ref="N5:P5"/>
    <mergeCell ref="Q5:Q7"/>
    <mergeCell ref="F6:H6"/>
    <mergeCell ref="N6:P6"/>
    <mergeCell ref="F7:J8"/>
    <mergeCell ref="N8:P9"/>
    <mergeCell ref="F9:J9"/>
    <mergeCell ref="F10:J10"/>
    <mergeCell ref="N11:P11"/>
    <mergeCell ref="F12:J13"/>
    <mergeCell ref="N13:P13"/>
    <mergeCell ref="F14:J15"/>
    <mergeCell ref="N15:P15"/>
    <mergeCell ref="F16:J17"/>
    <mergeCell ref="N17:P17"/>
    <mergeCell ref="F18:J19"/>
    <mergeCell ref="N19:P19"/>
    <mergeCell ref="F20:J21"/>
    <mergeCell ref="N21:P22"/>
    <mergeCell ref="F22:J23"/>
    <mergeCell ref="N23:P23"/>
    <mergeCell ref="N37:O37"/>
    <mergeCell ref="P37:P38"/>
    <mergeCell ref="P39:P40"/>
    <mergeCell ref="F24:J24"/>
    <mergeCell ref="N25:P26"/>
    <mergeCell ref="N27:P27"/>
    <mergeCell ref="F28:J28"/>
    <mergeCell ref="N28:P28"/>
    <mergeCell ref="N42:O43"/>
    <mergeCell ref="J44:J45"/>
    <mergeCell ref="F48:J48"/>
    <mergeCell ref="E30:E48"/>
    <mergeCell ref="F30:J30"/>
    <mergeCell ref="K30:K48"/>
    <mergeCell ref="M30:M48"/>
    <mergeCell ref="N30:P30"/>
    <mergeCell ref="F31:H31"/>
    <mergeCell ref="I31:I47"/>
    <mergeCell ref="N31:O31"/>
    <mergeCell ref="N32:O32"/>
    <mergeCell ref="P32:P33"/>
    <mergeCell ref="N33:O33"/>
    <mergeCell ref="N34:O34"/>
    <mergeCell ref="P35:P36"/>
  </mergeCell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9A66-3D1D-4D3E-87C3-622EF7CE0089}">
  <sheetPr>
    <tabColor theme="3" tint="0.249977111117893"/>
  </sheetPr>
  <dimension ref="B1:C24"/>
  <sheetViews>
    <sheetView topLeftCell="A3" workbookViewId="0">
      <selection activeCell="Q7" sqref="Q7"/>
    </sheetView>
  </sheetViews>
  <sheetFormatPr defaultRowHeight="15"/>
  <cols>
    <col min="1" max="1" width="3" customWidth="1"/>
    <col min="2" max="2" width="40.42578125" customWidth="1"/>
    <col min="3" max="3" width="59.42578125" customWidth="1"/>
  </cols>
  <sheetData>
    <row r="1" spans="2:3" ht="15.75" thickBot="1"/>
    <row r="2" spans="2:3" ht="30.95" customHeight="1" thickBot="1">
      <c r="B2" s="110" t="s">
        <v>80</v>
      </c>
      <c r="C2" s="112"/>
    </row>
    <row r="3" spans="2:3" ht="82.5" customHeight="1" thickBot="1">
      <c r="B3" s="126" t="s">
        <v>81</v>
      </c>
      <c r="C3" s="127"/>
    </row>
    <row r="5" spans="2:3" ht="35.450000000000003" customHeight="1">
      <c r="B5" s="5" t="s">
        <v>82</v>
      </c>
      <c r="C5" s="5" t="s">
        <v>108</v>
      </c>
    </row>
    <row r="6" spans="2:3">
      <c r="B6" s="94"/>
      <c r="C6" s="41" t="s">
        <v>24</v>
      </c>
    </row>
    <row r="7" spans="2:3" ht="56.25">
      <c r="B7" s="103" t="s">
        <v>88</v>
      </c>
      <c r="C7" s="106" t="s">
        <v>131</v>
      </c>
    </row>
    <row r="8" spans="2:3">
      <c r="B8" s="42"/>
      <c r="C8" s="42"/>
    </row>
    <row r="9" spans="2:3" ht="93.75">
      <c r="B9" s="99" t="s">
        <v>83</v>
      </c>
      <c r="C9" s="105" t="s">
        <v>124</v>
      </c>
    </row>
    <row r="10" spans="2:3" ht="18.75">
      <c r="B10" s="100"/>
      <c r="C10" s="101"/>
    </row>
    <row r="11" spans="2:3" ht="56.25">
      <c r="B11" s="101" t="s">
        <v>84</v>
      </c>
      <c r="C11" s="105" t="s">
        <v>109</v>
      </c>
    </row>
    <row r="12" spans="2:3" ht="18.75">
      <c r="B12" s="101"/>
      <c r="C12" s="101"/>
    </row>
    <row r="13" spans="2:3" ht="75">
      <c r="B13" s="101" t="s">
        <v>85</v>
      </c>
      <c r="C13" s="105" t="s">
        <v>107</v>
      </c>
    </row>
    <row r="14" spans="2:3" ht="18.75">
      <c r="B14" s="101"/>
      <c r="C14" s="101"/>
    </row>
    <row r="15" spans="2:3" ht="37.5">
      <c r="B15" s="101" t="s">
        <v>110</v>
      </c>
      <c r="C15" s="105" t="s">
        <v>125</v>
      </c>
    </row>
    <row r="16" spans="2:3" ht="18.75">
      <c r="B16" s="101"/>
      <c r="C16" s="101"/>
    </row>
    <row r="17" spans="2:3" ht="56.25">
      <c r="B17" s="101" t="s">
        <v>86</v>
      </c>
      <c r="C17" s="105" t="s">
        <v>111</v>
      </c>
    </row>
    <row r="18" spans="2:3" ht="18.75">
      <c r="B18" s="102"/>
      <c r="C18" s="102"/>
    </row>
    <row r="19" spans="2:3" ht="75">
      <c r="B19" s="102" t="s">
        <v>87</v>
      </c>
      <c r="C19" s="107" t="s">
        <v>121</v>
      </c>
    </row>
    <row r="20" spans="2:3" ht="18.75">
      <c r="B20" s="102"/>
      <c r="C20" s="102"/>
    </row>
    <row r="21" spans="2:3" ht="75">
      <c r="B21" s="104" t="s">
        <v>122</v>
      </c>
      <c r="C21" s="108" t="s">
        <v>123</v>
      </c>
    </row>
    <row r="22" spans="2:3" ht="18.75">
      <c r="B22" s="103"/>
      <c r="C22" s="103"/>
    </row>
    <row r="23" spans="2:3" ht="18.75">
      <c r="B23" s="109" t="s">
        <v>126</v>
      </c>
      <c r="C23" s="109" t="s">
        <v>127</v>
      </c>
    </row>
    <row r="24" spans="2:3" ht="18.75">
      <c r="B24" s="104" t="s">
        <v>25</v>
      </c>
      <c r="C24" s="99"/>
    </row>
  </sheetData>
  <mergeCells count="2">
    <mergeCell ref="B2:C2"/>
    <mergeCell ref="B3:C3"/>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82C1-372F-4AF2-BA70-4DD116E5AC59}">
  <sheetPr>
    <tabColor rgb="FFFFC000"/>
  </sheetPr>
  <dimension ref="A1"/>
  <sheetViews>
    <sheetView topLeftCell="A15" zoomScaleNormal="100" workbookViewId="0">
      <selection activeCell="N79" sqref="N79"/>
    </sheetView>
  </sheetViews>
  <sheetFormatPr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DEF2-A9B3-4D05-B0AF-1AD84CF3475A}">
  <sheetPr>
    <tabColor theme="0" tint="-0.14999847407452621"/>
  </sheetPr>
  <dimension ref="B1:I42"/>
  <sheetViews>
    <sheetView showGridLines="0" topLeftCell="A3" zoomScale="115" zoomScaleNormal="115" workbookViewId="0">
      <selection activeCell="G21" sqref="G21"/>
    </sheetView>
  </sheetViews>
  <sheetFormatPr defaultRowHeight="15"/>
  <cols>
    <col min="1" max="1" width="3.140625" customWidth="1"/>
    <col min="2" max="2" width="29.7109375" customWidth="1"/>
    <col min="3" max="3" width="25.28515625" customWidth="1"/>
    <col min="4" max="4" width="17.42578125" customWidth="1"/>
    <col min="5" max="5" width="17.140625" customWidth="1"/>
    <col min="6" max="6" width="19" hidden="1" customWidth="1"/>
    <col min="7" max="7" width="16.5703125" customWidth="1"/>
    <col min="8" max="8" width="15.42578125" customWidth="1"/>
    <col min="9" max="9" width="50.28515625" customWidth="1"/>
  </cols>
  <sheetData>
    <row r="1" spans="2:9" ht="15.75" thickBot="1"/>
    <row r="2" spans="2:9" ht="30.75" customHeight="1" thickBot="1">
      <c r="B2" s="110" t="s">
        <v>0</v>
      </c>
      <c r="C2" s="111"/>
      <c r="D2" s="111"/>
      <c r="E2" s="111"/>
      <c r="F2" s="111"/>
      <c r="G2" s="111"/>
      <c r="H2" s="111"/>
      <c r="I2" s="112"/>
    </row>
    <row r="3" spans="2:9" ht="99.75" customHeight="1" thickBot="1">
      <c r="B3" s="169" t="s">
        <v>52</v>
      </c>
      <c r="C3" s="170"/>
      <c r="D3" s="170"/>
      <c r="E3" s="170"/>
      <c r="F3" s="170"/>
      <c r="G3" s="170"/>
      <c r="H3" s="170"/>
      <c r="I3" s="171"/>
    </row>
    <row r="4" spans="2:9" ht="19.5" customHeight="1" thickBot="1"/>
    <row r="5" spans="2:9" ht="36.75" customHeight="1">
      <c r="B5" s="9" t="s">
        <v>46</v>
      </c>
      <c r="C5" s="10" t="s">
        <v>5</v>
      </c>
      <c r="D5" s="11" t="s">
        <v>6</v>
      </c>
      <c r="F5" s="1"/>
      <c r="G5" s="20"/>
    </row>
    <row r="6" spans="2:9" ht="20.25" customHeight="1">
      <c r="B6" s="28" t="s">
        <v>47</v>
      </c>
      <c r="C6" s="29">
        <f>COUNTIFS(Table1[Employee Name], "&lt;&gt;", Table1[Completed?], "Yes")</f>
        <v>9</v>
      </c>
      <c r="D6" s="30">
        <f>C6/COUNTA(Table1[Employee Name])</f>
        <v>0.29032258064516131</v>
      </c>
      <c r="F6" s="2"/>
      <c r="G6" s="2"/>
    </row>
    <row r="7" spans="2:9" ht="21" customHeight="1">
      <c r="B7" s="28" t="s">
        <v>49</v>
      </c>
      <c r="C7" s="29">
        <f>COUNTIFS(Table1[Employee Name], "&lt;&gt;", Table1[Date of PACE], "&lt;&gt;", Table1[Completed?], "&lt;&gt;Yes")</f>
        <v>21</v>
      </c>
      <c r="D7" s="30">
        <f>C7/COUNTA(Table1[Employee Name])</f>
        <v>0.67741935483870963</v>
      </c>
      <c r="F7" s="2"/>
      <c r="G7" s="2"/>
    </row>
    <row r="8" spans="2:9" ht="21.75" customHeight="1">
      <c r="B8" s="28" t="s">
        <v>48</v>
      </c>
      <c r="C8" s="29">
        <f>COUNTIFS(Table1[Employee Name], "&lt;&gt;", Table1[Date of PACE], "")</f>
        <v>1</v>
      </c>
      <c r="D8" s="30">
        <f>C8/COUNTA(Table1[Employee Name])</f>
        <v>3.2258064516129031E-2</v>
      </c>
      <c r="F8" s="2"/>
      <c r="G8" s="2"/>
    </row>
    <row r="9" spans="2:9" ht="27.75" customHeight="1" thickBot="1">
      <c r="B9" s="26" t="s">
        <v>19</v>
      </c>
      <c r="C9" s="27">
        <f>SUM(C6:C8)</f>
        <v>31</v>
      </c>
      <c r="D9" s="31">
        <f>SUM(D6:D8)</f>
        <v>1</v>
      </c>
      <c r="F9" s="2"/>
      <c r="G9" s="2"/>
    </row>
    <row r="10" spans="2:9" ht="27.75" customHeight="1"/>
    <row r="11" spans="2:9" ht="35.450000000000003" customHeight="1">
      <c r="B11" s="5" t="s">
        <v>1</v>
      </c>
      <c r="C11" s="5" t="s">
        <v>54</v>
      </c>
      <c r="D11" s="5" t="s">
        <v>2</v>
      </c>
      <c r="E11" s="5" t="s">
        <v>20</v>
      </c>
      <c r="F11" s="4" t="s">
        <v>18</v>
      </c>
      <c r="G11" s="22" t="s">
        <v>43</v>
      </c>
      <c r="H11" s="5" t="s">
        <v>45</v>
      </c>
      <c r="I11" s="5" t="s">
        <v>3</v>
      </c>
    </row>
    <row r="12" spans="2:9">
      <c r="B12" s="6" t="s">
        <v>59</v>
      </c>
      <c r="C12" s="6" t="s">
        <v>55</v>
      </c>
      <c r="D12" s="8">
        <v>45787</v>
      </c>
      <c r="E12" s="8"/>
      <c r="F12" s="3">
        <f>IF(Table1[[#This Row],[Rescheduled to]]="", IF(Table1[[#This Row],[Date of PACE]]="", "", Table1[[#This Row],[Date of PACE]]), Table1[[#This Row],[Rescheduled to]])</f>
        <v>45787</v>
      </c>
      <c r="G12" s="21" t="str">
        <f t="shared" ref="G12:G42" si="0">IFERROR(IF(MONTH(F12)&gt;=4, "Q" &amp; INT((MONTH(F12)-4)/3)+1, "Q" &amp; INT((MONTH(F12)+8)/3)+1), "")</f>
        <v>Q1</v>
      </c>
      <c r="H12" s="6" t="s">
        <v>4</v>
      </c>
      <c r="I12" s="6"/>
    </row>
    <row r="13" spans="2:9">
      <c r="B13" s="6" t="s">
        <v>8</v>
      </c>
      <c r="C13" s="6" t="s">
        <v>62</v>
      </c>
      <c r="D13" s="8">
        <v>45848</v>
      </c>
      <c r="E13" s="8">
        <v>45787</v>
      </c>
      <c r="F13" s="3">
        <f>IF(Table1[[#This Row],[Rescheduled to]]="", IF(Table1[[#This Row],[Date of PACE]]="", "", Table1[[#This Row],[Date of PACE]]), Table1[[#This Row],[Rescheduled to]])</f>
        <v>45787</v>
      </c>
      <c r="G13" s="21" t="str">
        <f t="shared" si="0"/>
        <v>Q1</v>
      </c>
      <c r="H13" s="6" t="s">
        <v>4</v>
      </c>
      <c r="I13" s="6"/>
    </row>
    <row r="14" spans="2:9">
      <c r="B14" s="6" t="s">
        <v>9</v>
      </c>
      <c r="C14" s="6" t="s">
        <v>60</v>
      </c>
      <c r="D14" s="8">
        <v>45848</v>
      </c>
      <c r="E14" s="8"/>
      <c r="F14" s="3">
        <f>IF(Table1[[#This Row],[Rescheduled to]]="", IF(Table1[[#This Row],[Date of PACE]]="", "", Table1[[#This Row],[Date of PACE]]), Table1[[#This Row],[Rescheduled to]])</f>
        <v>45848</v>
      </c>
      <c r="G14" s="21" t="str">
        <f t="shared" si="0"/>
        <v>Q2</v>
      </c>
      <c r="H14" s="6" t="s">
        <v>4</v>
      </c>
      <c r="I14" s="6"/>
    </row>
    <row r="15" spans="2:9">
      <c r="B15" s="6" t="s">
        <v>10</v>
      </c>
      <c r="C15" s="6" t="s">
        <v>61</v>
      </c>
      <c r="D15" s="8">
        <v>45879</v>
      </c>
      <c r="E15" s="8"/>
      <c r="F15" s="3">
        <f>IF(Table1[[#This Row],[Rescheduled to]]="", IF(Table1[[#This Row],[Date of PACE]]="", "", Table1[[#This Row],[Date of PACE]]), Table1[[#This Row],[Rescheduled to]])</f>
        <v>45879</v>
      </c>
      <c r="G15" s="21" t="str">
        <f t="shared" si="0"/>
        <v>Q2</v>
      </c>
      <c r="H15" s="6" t="s">
        <v>4</v>
      </c>
      <c r="I15" s="6"/>
    </row>
    <row r="16" spans="2:9">
      <c r="B16" s="6" t="s">
        <v>11</v>
      </c>
      <c r="C16" s="6" t="s">
        <v>73</v>
      </c>
      <c r="D16" s="8">
        <v>45910</v>
      </c>
      <c r="E16" s="8">
        <v>45940</v>
      </c>
      <c r="F16" s="3">
        <f>IF(Table1[[#This Row],[Rescheduled to]]="", IF(Table1[[#This Row],[Date of PACE]]="", "", Table1[[#This Row],[Date of PACE]]), Table1[[#This Row],[Rescheduled to]])</f>
        <v>45940</v>
      </c>
      <c r="G16" s="21" t="str">
        <f t="shared" si="0"/>
        <v>Q3</v>
      </c>
      <c r="H16" s="6" t="s">
        <v>4</v>
      </c>
      <c r="I16" s="6"/>
    </row>
    <row r="17" spans="2:9">
      <c r="B17" s="6" t="s">
        <v>12</v>
      </c>
      <c r="C17" s="6" t="s">
        <v>74</v>
      </c>
      <c r="D17" s="8">
        <v>45787</v>
      </c>
      <c r="E17" s="8"/>
      <c r="F17" s="3">
        <f>IF(Table1[[#This Row],[Rescheduled to]]="", IF(Table1[[#This Row],[Date of PACE]]="", "", Table1[[#This Row],[Date of PACE]]), Table1[[#This Row],[Rescheduled to]])</f>
        <v>45787</v>
      </c>
      <c r="G17" s="21" t="str">
        <f t="shared" si="0"/>
        <v>Q1</v>
      </c>
      <c r="H17" s="6" t="s">
        <v>4</v>
      </c>
      <c r="I17" s="6"/>
    </row>
    <row r="18" spans="2:9">
      <c r="B18" s="6" t="s">
        <v>13</v>
      </c>
      <c r="C18" s="6" t="s">
        <v>75</v>
      </c>
      <c r="D18" s="8">
        <v>45818</v>
      </c>
      <c r="E18" s="8"/>
      <c r="F18" s="3">
        <f>IF(Table1[[#This Row],[Rescheduled to]]="", IF(Table1[[#This Row],[Date of PACE]]="", "", Table1[[#This Row],[Date of PACE]]), Table1[[#This Row],[Rescheduled to]])</f>
        <v>45818</v>
      </c>
      <c r="G18" s="21" t="str">
        <f t="shared" si="0"/>
        <v>Q1</v>
      </c>
      <c r="H18" s="6" t="s">
        <v>4</v>
      </c>
      <c r="I18" s="6"/>
    </row>
    <row r="19" spans="2:9">
      <c r="B19" s="6" t="s">
        <v>14</v>
      </c>
      <c r="C19" s="6" t="s">
        <v>76</v>
      </c>
      <c r="D19" s="8">
        <v>45819</v>
      </c>
      <c r="E19" s="8"/>
      <c r="F19" s="3">
        <f>IF(Table1[[#This Row],[Rescheduled to]]="", IF(Table1[[#This Row],[Date of PACE]]="", "", Table1[[#This Row],[Date of PACE]]), Table1[[#This Row],[Rescheduled to]])</f>
        <v>45819</v>
      </c>
      <c r="G19" s="21" t="str">
        <f t="shared" si="0"/>
        <v>Q1</v>
      </c>
      <c r="H19" s="6" t="s">
        <v>4</v>
      </c>
      <c r="I19" s="6"/>
    </row>
    <row r="20" spans="2:9">
      <c r="B20" s="6" t="s">
        <v>15</v>
      </c>
      <c r="C20" s="6" t="s">
        <v>77</v>
      </c>
      <c r="D20" s="8">
        <v>45940</v>
      </c>
      <c r="E20" s="8">
        <v>46001</v>
      </c>
      <c r="F20" s="3">
        <f>IF(Table1[[#This Row],[Rescheduled to]]="", IF(Table1[[#This Row],[Date of PACE]]="", "", Table1[[#This Row],[Date of PACE]]), Table1[[#This Row],[Rescheduled to]])</f>
        <v>46001</v>
      </c>
      <c r="G20" s="21" t="str">
        <f t="shared" si="0"/>
        <v>Q3</v>
      </c>
      <c r="H20" s="6" t="s">
        <v>4</v>
      </c>
      <c r="I20" s="6"/>
    </row>
    <row r="21" spans="2:9">
      <c r="B21" s="6" t="s">
        <v>16</v>
      </c>
      <c r="C21" s="6" t="s">
        <v>78</v>
      </c>
      <c r="D21" s="8">
        <v>45971</v>
      </c>
      <c r="E21" s="8"/>
      <c r="F21" s="3">
        <f>IF(Table1[[#This Row],[Rescheduled to]]="", IF(Table1[[#This Row],[Date of PACE]]="", "", Table1[[#This Row],[Date of PACE]]), Table1[[#This Row],[Rescheduled to]])</f>
        <v>45971</v>
      </c>
      <c r="G21" s="21" t="str">
        <f t="shared" si="0"/>
        <v>Q3</v>
      </c>
      <c r="H21" s="6"/>
      <c r="I21" s="6"/>
    </row>
    <row r="22" spans="2:9">
      <c r="B22" s="6" t="s">
        <v>27</v>
      </c>
      <c r="C22" s="6"/>
      <c r="D22" s="8">
        <v>46001</v>
      </c>
      <c r="E22" s="8"/>
      <c r="F22" s="3">
        <f>IF(Table1[[#This Row],[Rescheduled to]]="", IF(Table1[[#This Row],[Date of PACE]]="", "", Table1[[#This Row],[Date of PACE]]), Table1[[#This Row],[Rescheduled to]])</f>
        <v>46001</v>
      </c>
      <c r="G22" s="21" t="str">
        <f t="shared" si="0"/>
        <v>Q3</v>
      </c>
      <c r="H22" s="6"/>
      <c r="I22" s="6"/>
    </row>
    <row r="23" spans="2:9">
      <c r="B23" s="6" t="s">
        <v>28</v>
      </c>
      <c r="C23" s="6"/>
      <c r="D23" s="8">
        <v>45757</v>
      </c>
      <c r="E23" s="8"/>
      <c r="F23" s="3">
        <f>IF(Table1[[#This Row],[Rescheduled to]]="", IF(Table1[[#This Row],[Date of PACE]]="", "", Table1[[#This Row],[Date of PACE]]), Table1[[#This Row],[Rescheduled to]])</f>
        <v>45757</v>
      </c>
      <c r="G23" s="21" t="str">
        <f t="shared" si="0"/>
        <v>Q1</v>
      </c>
      <c r="H23" s="6"/>
      <c r="I23" s="6"/>
    </row>
    <row r="24" spans="2:9">
      <c r="B24" s="6" t="s">
        <v>29</v>
      </c>
      <c r="C24" s="6"/>
      <c r="D24" s="8">
        <v>45818</v>
      </c>
      <c r="E24" s="8">
        <v>45848</v>
      </c>
      <c r="F24" s="3">
        <f>IF(Table1[[#This Row],[Rescheduled to]]="", IF(Table1[[#This Row],[Date of PACE]]="", "", Table1[[#This Row],[Date of PACE]]), Table1[[#This Row],[Rescheduled to]])</f>
        <v>45848</v>
      </c>
      <c r="G24" s="21" t="str">
        <f t="shared" si="0"/>
        <v>Q2</v>
      </c>
      <c r="H24" s="6"/>
      <c r="I24" s="6"/>
    </row>
    <row r="25" spans="2:9">
      <c r="B25" s="6" t="s">
        <v>30</v>
      </c>
      <c r="C25" s="6"/>
      <c r="D25" s="8">
        <v>45879</v>
      </c>
      <c r="E25" s="8"/>
      <c r="F25" s="3">
        <f>IF(Table1[[#This Row],[Rescheduled to]]="", IF(Table1[[#This Row],[Date of PACE]]="", "", Table1[[#This Row],[Date of PACE]]), Table1[[#This Row],[Rescheduled to]])</f>
        <v>45879</v>
      </c>
      <c r="G25" s="21" t="str">
        <f t="shared" si="0"/>
        <v>Q2</v>
      </c>
      <c r="H25" s="6"/>
      <c r="I25" s="6"/>
    </row>
    <row r="26" spans="2:9">
      <c r="B26" s="6" t="s">
        <v>31</v>
      </c>
      <c r="C26" s="6"/>
      <c r="D26" s="8">
        <v>45787</v>
      </c>
      <c r="E26" s="8"/>
      <c r="F26" s="3">
        <f>IF(Table1[[#This Row],[Rescheduled to]]="", IF(Table1[[#This Row],[Date of PACE]]="", "", Table1[[#This Row],[Date of PACE]]), Table1[[#This Row],[Rescheduled to]])</f>
        <v>45787</v>
      </c>
      <c r="G26" s="21" t="str">
        <f t="shared" si="0"/>
        <v>Q1</v>
      </c>
      <c r="H26" s="6"/>
      <c r="I26" s="6"/>
    </row>
    <row r="27" spans="2:9">
      <c r="B27" s="6" t="s">
        <v>32</v>
      </c>
      <c r="C27" s="6"/>
      <c r="D27" s="8">
        <v>45879</v>
      </c>
      <c r="E27" s="8"/>
      <c r="F27" s="3">
        <f>IF(Table1[[#This Row],[Rescheduled to]]="", IF(Table1[[#This Row],[Date of PACE]]="", "", Table1[[#This Row],[Date of PACE]]), Table1[[#This Row],[Rescheduled to]])</f>
        <v>45879</v>
      </c>
      <c r="G27" s="21" t="str">
        <f t="shared" si="0"/>
        <v>Q2</v>
      </c>
      <c r="H27" s="6"/>
      <c r="I27" s="6"/>
    </row>
    <row r="28" spans="2:9">
      <c r="B28" s="6" t="s">
        <v>33</v>
      </c>
      <c r="C28" s="6"/>
      <c r="D28" s="8">
        <v>45879</v>
      </c>
      <c r="E28" s="8">
        <v>45818</v>
      </c>
      <c r="F28" s="3">
        <f>IF(Table1[[#This Row],[Rescheduled to]]="", IF(Table1[[#This Row],[Date of PACE]]="", "", Table1[[#This Row],[Date of PACE]]), Table1[[#This Row],[Rescheduled to]])</f>
        <v>45818</v>
      </c>
      <c r="G28" s="21" t="str">
        <f t="shared" si="0"/>
        <v>Q1</v>
      </c>
      <c r="H28" s="6"/>
      <c r="I28" s="6"/>
    </row>
    <row r="29" spans="2:9">
      <c r="B29" s="6" t="s">
        <v>34</v>
      </c>
      <c r="C29" s="6"/>
      <c r="D29" s="8">
        <v>45880</v>
      </c>
      <c r="E29" s="8"/>
      <c r="F29" s="3">
        <f>IF(Table1[[#This Row],[Rescheduled to]]="", IF(Table1[[#This Row],[Date of PACE]]="", "", Table1[[#This Row],[Date of PACE]]), Table1[[#This Row],[Rescheduled to]])</f>
        <v>45880</v>
      </c>
      <c r="G29" s="21" t="str">
        <f t="shared" si="0"/>
        <v>Q2</v>
      </c>
      <c r="H29" s="6"/>
      <c r="I29" s="6"/>
    </row>
    <row r="30" spans="2:9">
      <c r="B30" s="6" t="s">
        <v>35</v>
      </c>
      <c r="C30" s="6"/>
      <c r="D30" s="8">
        <v>45757</v>
      </c>
      <c r="E30" s="8"/>
      <c r="F30" s="3">
        <f>IF(Table1[[#This Row],[Rescheduled to]]="", IF(Table1[[#This Row],[Date of PACE]]="", "", Table1[[#This Row],[Date of PACE]]), Table1[[#This Row],[Rescheduled to]])</f>
        <v>45757</v>
      </c>
      <c r="G30" s="21" t="str">
        <f t="shared" si="0"/>
        <v>Q1</v>
      </c>
      <c r="H30" s="6"/>
      <c r="I30" s="6"/>
    </row>
    <row r="31" spans="2:9">
      <c r="B31" s="6" t="s">
        <v>36</v>
      </c>
      <c r="C31" s="6"/>
      <c r="D31" s="8">
        <v>45758</v>
      </c>
      <c r="E31" s="16"/>
      <c r="F31" s="3">
        <f>IF(Table1[[#This Row],[Rescheduled to]]="", IF(Table1[[#This Row],[Date of PACE]]="", "", Table1[[#This Row],[Date of PACE]]), Table1[[#This Row],[Rescheduled to]])</f>
        <v>45758</v>
      </c>
      <c r="G31" s="21" t="str">
        <f t="shared" si="0"/>
        <v>Q1</v>
      </c>
      <c r="H31" s="17"/>
      <c r="I31" s="17"/>
    </row>
    <row r="32" spans="2:9">
      <c r="B32" s="6" t="s">
        <v>63</v>
      </c>
      <c r="C32" s="6"/>
      <c r="D32" s="8">
        <v>45759</v>
      </c>
      <c r="E32" s="35"/>
      <c r="F32" s="3">
        <f>IF(Table1[[#This Row],[Rescheduled to]]="", IF(Table1[[#This Row],[Date of PACE]]="", "", Table1[[#This Row],[Date of PACE]]), Table1[[#This Row],[Rescheduled to]])</f>
        <v>45759</v>
      </c>
      <c r="G32" s="36" t="str">
        <f t="shared" ref="G32:G41" si="1">IFERROR(IF(MONTH(F32)&gt;=4, "Q" &amp; INT((MONTH(F32)-4)/3)+1, "Q" &amp; INT((MONTH(F32)+8)/3)+1), "")</f>
        <v>Q1</v>
      </c>
      <c r="H32" s="34"/>
      <c r="I32" s="34"/>
    </row>
    <row r="33" spans="2:9">
      <c r="B33" s="6" t="s">
        <v>64</v>
      </c>
      <c r="C33" s="6"/>
      <c r="D33" s="8">
        <v>45760</v>
      </c>
      <c r="E33" s="35"/>
      <c r="F33" s="3">
        <f>IF(Table1[[#This Row],[Rescheduled to]]="", IF(Table1[[#This Row],[Date of PACE]]="", "", Table1[[#This Row],[Date of PACE]]), Table1[[#This Row],[Rescheduled to]])</f>
        <v>45760</v>
      </c>
      <c r="G33" s="36" t="str">
        <f t="shared" si="1"/>
        <v>Q1</v>
      </c>
      <c r="H33" s="34"/>
      <c r="I33" s="34"/>
    </row>
    <row r="34" spans="2:9">
      <c r="B34" s="6" t="s">
        <v>65</v>
      </c>
      <c r="C34" s="6"/>
      <c r="D34" s="8">
        <v>45761</v>
      </c>
      <c r="E34" s="35"/>
      <c r="F34" s="3">
        <f>IF(Table1[[#This Row],[Rescheduled to]]="", IF(Table1[[#This Row],[Date of PACE]]="", "", Table1[[#This Row],[Date of PACE]]), Table1[[#This Row],[Rescheduled to]])</f>
        <v>45761</v>
      </c>
      <c r="G34" s="36" t="str">
        <f t="shared" si="1"/>
        <v>Q1</v>
      </c>
      <c r="H34" s="34"/>
      <c r="I34" s="34"/>
    </row>
    <row r="35" spans="2:9">
      <c r="B35" s="6" t="s">
        <v>66</v>
      </c>
      <c r="C35" s="6"/>
      <c r="D35" s="8">
        <v>45762</v>
      </c>
      <c r="E35" s="35"/>
      <c r="F35" s="3">
        <f>IF(Table1[[#This Row],[Rescheduled to]]="", IF(Table1[[#This Row],[Date of PACE]]="", "", Table1[[#This Row],[Date of PACE]]), Table1[[#This Row],[Rescheduled to]])</f>
        <v>45762</v>
      </c>
      <c r="G35" s="36" t="str">
        <f t="shared" si="1"/>
        <v>Q1</v>
      </c>
      <c r="H35" s="34"/>
      <c r="I35" s="34"/>
    </row>
    <row r="36" spans="2:9">
      <c r="B36" s="6" t="s">
        <v>67</v>
      </c>
      <c r="C36" s="6"/>
      <c r="D36" s="8">
        <v>45763</v>
      </c>
      <c r="E36" s="35"/>
      <c r="F36" s="3">
        <f>IF(Table1[[#This Row],[Rescheduled to]]="", IF(Table1[[#This Row],[Date of PACE]]="", "", Table1[[#This Row],[Date of PACE]]), Table1[[#This Row],[Rescheduled to]])</f>
        <v>45763</v>
      </c>
      <c r="G36" s="36" t="str">
        <f t="shared" si="1"/>
        <v>Q1</v>
      </c>
      <c r="H36" s="34"/>
      <c r="I36" s="34"/>
    </row>
    <row r="37" spans="2:9">
      <c r="B37" s="6" t="s">
        <v>68</v>
      </c>
      <c r="C37" s="6"/>
      <c r="D37" s="8">
        <v>45764</v>
      </c>
      <c r="E37" s="35"/>
      <c r="F37" s="3">
        <f>IF(Table1[[#This Row],[Rescheduled to]]="", IF(Table1[[#This Row],[Date of PACE]]="", "", Table1[[#This Row],[Date of PACE]]), Table1[[#This Row],[Rescheduled to]])</f>
        <v>45764</v>
      </c>
      <c r="G37" s="36" t="str">
        <f t="shared" si="1"/>
        <v>Q1</v>
      </c>
      <c r="H37" s="34"/>
      <c r="I37" s="34"/>
    </row>
    <row r="38" spans="2:9">
      <c r="B38" s="6" t="s">
        <v>69</v>
      </c>
      <c r="C38" s="6"/>
      <c r="D38" s="8">
        <v>45765</v>
      </c>
      <c r="E38" s="35"/>
      <c r="F38" s="3">
        <f>IF(Table1[[#This Row],[Rescheduled to]]="", IF(Table1[[#This Row],[Date of PACE]]="", "", Table1[[#This Row],[Date of PACE]]), Table1[[#This Row],[Rescheduled to]])</f>
        <v>45765</v>
      </c>
      <c r="G38" s="36" t="str">
        <f t="shared" si="1"/>
        <v>Q1</v>
      </c>
      <c r="H38" s="34"/>
      <c r="I38" s="34"/>
    </row>
    <row r="39" spans="2:9">
      <c r="B39" s="6" t="s">
        <v>70</v>
      </c>
      <c r="C39" s="6"/>
      <c r="D39" s="8">
        <v>45766</v>
      </c>
      <c r="E39" s="35"/>
      <c r="F39" s="3">
        <f>IF(Table1[[#This Row],[Rescheduled to]]="", IF(Table1[[#This Row],[Date of PACE]]="", "", Table1[[#This Row],[Date of PACE]]), Table1[[#This Row],[Rescheduled to]])</f>
        <v>45766</v>
      </c>
      <c r="G39" s="36" t="str">
        <f t="shared" si="1"/>
        <v>Q1</v>
      </c>
      <c r="H39" s="34"/>
      <c r="I39" s="34"/>
    </row>
    <row r="40" spans="2:9">
      <c r="B40" s="6" t="s">
        <v>71</v>
      </c>
      <c r="C40" s="6"/>
      <c r="D40" s="8">
        <v>45767</v>
      </c>
      <c r="E40" s="35"/>
      <c r="F40" s="3">
        <f>IF(Table1[[#This Row],[Rescheduled to]]="", IF(Table1[[#This Row],[Date of PACE]]="", "", Table1[[#This Row],[Date of PACE]]), Table1[[#This Row],[Rescheduled to]])</f>
        <v>45767</v>
      </c>
      <c r="G40" s="36" t="str">
        <f t="shared" si="1"/>
        <v>Q1</v>
      </c>
      <c r="H40" s="34"/>
      <c r="I40" s="34"/>
    </row>
    <row r="41" spans="2:9">
      <c r="B41" s="6" t="s">
        <v>72</v>
      </c>
      <c r="C41" s="6"/>
      <c r="D41" s="8">
        <v>45768</v>
      </c>
      <c r="E41" s="35"/>
      <c r="F41" s="3">
        <f>IF(Table1[[#This Row],[Rescheduled to]]="", IF(Table1[[#This Row],[Date of PACE]]="", "", Table1[[#This Row],[Date of PACE]]), Table1[[#This Row],[Rescheduled to]])</f>
        <v>45768</v>
      </c>
      <c r="G41" s="36" t="str">
        <f t="shared" si="1"/>
        <v>Q1</v>
      </c>
      <c r="H41" s="34"/>
      <c r="I41" s="34"/>
    </row>
    <row r="42" spans="2:9" ht="21.95" customHeight="1">
      <c r="B42" s="7" t="s">
        <v>25</v>
      </c>
      <c r="C42" s="7"/>
      <c r="D42" s="8"/>
      <c r="E42" s="8"/>
      <c r="F42" s="3" t="str">
        <f>IF(Table1[[#This Row],[Rescheduled to]]="", IF(Table1[[#This Row],[Date of PACE]]="", "", Table1[[#This Row],[Date of PACE]]), Table1[[#This Row],[Rescheduled to]])</f>
        <v/>
      </c>
      <c r="G42" s="21" t="str">
        <f t="shared" si="0"/>
        <v/>
      </c>
      <c r="H42" s="6"/>
      <c r="I42" s="6"/>
    </row>
  </sheetData>
  <mergeCells count="2">
    <mergeCell ref="B2:I2"/>
    <mergeCell ref="B3:I3"/>
  </mergeCells>
  <phoneticPr fontId="6" type="noConversion"/>
  <conditionalFormatting sqref="H12:H42">
    <cfRule type="containsText" dxfId="2" priority="1" operator="containsText" text="Yes">
      <formula>NOT(ISERROR(SEARCH("Yes",H12)))</formula>
    </cfRule>
  </conditionalFormatting>
  <dataValidations count="1">
    <dataValidation type="list" allowBlank="1" showInputMessage="1" showErrorMessage="1" sqref="H12:H42" xr:uid="{4231BD26-3057-460C-9FA0-E461E44A8B56}">
      <formula1>"Yes, No"</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DF64843BEB764E86BEC2F161BF7095" ma:contentTypeVersion="0" ma:contentTypeDescription="Create a new document." ma:contentTypeScope="" ma:versionID="1c57a859dd57a79a11b7cf3589372ca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F4C8D0-BAD7-40B6-9C8F-ADC9D86BE469}"/>
</file>

<file path=customXml/itemProps2.xml><?xml version="1.0" encoding="utf-8"?>
<ds:datastoreItem xmlns:ds="http://schemas.openxmlformats.org/officeDocument/2006/customXml" ds:itemID="{6747BF20-8145-418E-97CA-5EF5CF822459}"/>
</file>

<file path=customXml/itemProps3.xml><?xml version="1.0" encoding="utf-8"?>
<ds:datastoreItem xmlns:ds="http://schemas.openxmlformats.org/officeDocument/2006/customXml" ds:itemID="{14A5A090-1B09-43DF-AA93-9A8CCE2CFC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Introduction </vt:lpstr>
      <vt:lpstr>2. Planning  Q1</vt:lpstr>
      <vt:lpstr>3. Planning  Q2</vt:lpstr>
      <vt:lpstr>4. Planning  Q3</vt:lpstr>
      <vt:lpstr>5. Individual Objectives</vt:lpstr>
      <vt:lpstr>6.Team Canvas  Objectives</vt:lpstr>
      <vt:lpstr>7.Feedback </vt:lpstr>
      <vt:lpstr>8.CARES values</vt:lpstr>
      <vt:lpstr>9.Compliance Summary</vt:lpstr>
      <vt:lpstr>10. PACE Window Monthly 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PACE Tracker 2025</dc:title>
  <dc:creator>Hannah Wilson</dc:creator>
  <cp:lastModifiedBy>Paula Wynne</cp:lastModifiedBy>
  <dcterms:created xsi:type="dcterms:W3CDTF">2025-03-10T14:13:33Z</dcterms:created>
  <dcterms:modified xsi:type="dcterms:W3CDTF">2025-05-15T13:01:08Z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0x010100ACDF64843BEB764E86BEC2F161BF7095</vt:lpwstr>
  </property>
</Properties>
</file>